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2" activeTab="5"/>
  </bookViews>
  <sheets>
    <sheet name="Calibration Instruments" sheetId="1" r:id="rId1"/>
    <sheet name="Board B Ch1 (Case)" sheetId="2" r:id="rId2"/>
    <sheet name="Board B Ch2 (Hemisphere)" sheetId="3" r:id="rId3"/>
    <sheet name="Board A Ch1 (Case)" sheetId="4" r:id="rId4"/>
    <sheet name="Board A Ch2 (Hemishpere)" sheetId="5" r:id="rId5"/>
    <sheet name="65095 Backup Strain Gauge" sheetId="6" r:id="rId6"/>
    <sheet name="65096 PIR Strain Gauge" sheetId="7" r:id="rId7"/>
    <sheet name="65097 PSP Strain Gauge" sheetId="8" r:id="rId8"/>
  </sheets>
  <definedNames>
    <definedName name="_xlnm.Print_Area" localSheetId="1">'Board B Ch1 (Case)'!$A$1:$I$25</definedName>
    <definedName name="_xlnm.Print_Area" localSheetId="2">'Board B Ch2 (Hemisphere)'!$A$1:$I$25</definedName>
  </definedNames>
  <calcPr fullCalcOnLoad="1"/>
</workbook>
</file>

<file path=xl/sharedStrings.xml><?xml version="1.0" encoding="utf-8"?>
<sst xmlns="http://schemas.openxmlformats.org/spreadsheetml/2006/main" count="116" uniqueCount="73">
  <si>
    <t>Rb1</t>
  </si>
  <si>
    <t>Ohms</t>
  </si>
  <si>
    <t>VRb1</t>
  </si>
  <si>
    <t>Icase</t>
  </si>
  <si>
    <t>VrCase</t>
  </si>
  <si>
    <t>Rcase</t>
  </si>
  <si>
    <t>RcaseSet</t>
  </si>
  <si>
    <t>Error</t>
  </si>
  <si>
    <t>Irb1</t>
  </si>
  <si>
    <t>Deviance</t>
  </si>
  <si>
    <t>Ihemi</t>
  </si>
  <si>
    <t>VRb2</t>
  </si>
  <si>
    <t>Irb2</t>
  </si>
  <si>
    <t>Vrhemi</t>
  </si>
  <si>
    <t>Rhemi</t>
  </si>
  <si>
    <t>RhemiSet</t>
  </si>
  <si>
    <t>Rb2</t>
  </si>
  <si>
    <t>Vout</t>
  </si>
  <si>
    <t>Amplification</t>
  </si>
  <si>
    <t>Vin (Set)</t>
  </si>
  <si>
    <t>Voltage Standard</t>
  </si>
  <si>
    <t>EDC14456</t>
  </si>
  <si>
    <t>Instrument</t>
  </si>
  <si>
    <t>Serial Number</t>
  </si>
  <si>
    <t>Cal Date</t>
  </si>
  <si>
    <t>HP (Agilent) Multimeter</t>
  </si>
  <si>
    <t>US36043788</t>
  </si>
  <si>
    <t>Testing at</t>
  </si>
  <si>
    <t>Vin (act)</t>
  </si>
  <si>
    <t xml:space="preserve">set to gain of 500 </t>
  </si>
  <si>
    <t>Strain Gauge Amp 65096</t>
  </si>
  <si>
    <t>Strain Gauge Amp 65095</t>
  </si>
  <si>
    <t>Strain Gauge Amp 65097</t>
  </si>
  <si>
    <t>VRA1</t>
  </si>
  <si>
    <t>Ira1</t>
  </si>
  <si>
    <t>Ra1</t>
  </si>
  <si>
    <t>VRa2</t>
  </si>
  <si>
    <t>Ira2</t>
  </si>
  <si>
    <t>Ra2</t>
  </si>
  <si>
    <t>Model</t>
  </si>
  <si>
    <t>MV106</t>
  </si>
  <si>
    <t>HP34401A</t>
  </si>
  <si>
    <t>2008-Oct-07</t>
  </si>
  <si>
    <t>scope zero</t>
  </si>
  <si>
    <t>Scope Zero</t>
  </si>
  <si>
    <t>Reading</t>
  </si>
  <si>
    <t>Rb1 Value</t>
  </si>
  <si>
    <t>Rb2 Value</t>
  </si>
  <si>
    <t>12.073 Supply Volts</t>
  </si>
  <si>
    <t>RsetError</t>
  </si>
  <si>
    <t>(In Storage On Vessel)</t>
  </si>
  <si>
    <t>probe zero</t>
  </si>
  <si>
    <t>Measured Value</t>
  </si>
  <si>
    <t>Actual Ra1</t>
  </si>
  <si>
    <t>Actual Ra2</t>
  </si>
  <si>
    <t>Vo</t>
  </si>
  <si>
    <t>Board A Ch1 (Case)</t>
  </si>
  <si>
    <t>Board A Ch2 (Hemisphere)</t>
  </si>
  <si>
    <t>Board B Ch2 (Hemisphere)</t>
  </si>
  <si>
    <t>PIR - PSP Interface Circuit Calibration Instruments</t>
  </si>
  <si>
    <t>Technician</t>
  </si>
  <si>
    <t>David O'Gorman</t>
  </si>
  <si>
    <t>Date</t>
  </si>
  <si>
    <t>Board B Ch1 (Case)</t>
  </si>
  <si>
    <t>65095 Backup Strain Gauge</t>
  </si>
  <si>
    <t>65096 PIR Strain Gauge</t>
  </si>
  <si>
    <t>65097 PSP Strain Gauge</t>
  </si>
  <si>
    <t>Test Voltage Supply</t>
  </si>
  <si>
    <t>Mar 16 2009</t>
  </si>
  <si>
    <t>2010-Jan-11</t>
  </si>
  <si>
    <t>12.115 Supply Volts</t>
  </si>
  <si>
    <t>13.700 Supply Volts</t>
  </si>
  <si>
    <t>13.7 Supply Volts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</si>
</sst>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15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Amplification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'65095 Backup Strain Gauge'!$D$5:$D$19</c:f>
              <c:numCache/>
            </c:numRef>
          </c:val>
          <c:smooth val="0"/>
        </c:ser>
        <c:axId val="14972699"/>
        <c:axId val="536564"/>
      </c:lineChart>
      <c:catAx>
        <c:axId val="1497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72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'65096 PIR Strain Gauge'!$E$3:$E$10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829077"/>
        <c:axId val="43461694"/>
      </c:line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Amplification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'65097 PSP Strain Gauge'!$D$3:$D$17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5610927"/>
        <c:axId val="30736296"/>
      </c:lineChart>
      <c:catAx>
        <c:axId val="556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10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22</xdr:row>
      <xdr:rowOff>0</xdr:rowOff>
    </xdr:from>
    <xdr:to>
      <xdr:col>6</xdr:col>
      <xdr:colOff>552450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552450" y="3562350"/>
        <a:ext cx="3810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15</xdr:row>
      <xdr:rowOff>9525</xdr:rowOff>
    </xdr:from>
    <xdr:to>
      <xdr:col>7</xdr:col>
      <xdr:colOff>133350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742950" y="2438400"/>
        <a:ext cx="3848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20</xdr:row>
      <xdr:rowOff>28575</xdr:rowOff>
    </xdr:from>
    <xdr:to>
      <xdr:col>7</xdr:col>
      <xdr:colOff>238125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847725" y="3267075"/>
        <a:ext cx="3848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workbookViewId="0" topLeftCell="A1">
      <selection activeCell="F7" sqref="F7"/>
    </sheetView>
  </sheetViews>
  <sheetFormatPr defaultColWidth="9.140625" defaultRowHeight="12.75"/>
  <cols>
    <col min="2" max="2" width="11.140625" style="0" bestFit="1" customWidth="1"/>
    <col min="3" max="4" width="11.57421875" style="0" customWidth="1"/>
    <col min="5" max="5" width="15.28125" style="0" customWidth="1"/>
    <col min="6" max="6" width="9.421875" style="0" bestFit="1" customWidth="1"/>
  </cols>
  <sheetData>
    <row r="3" spans="2:7" ht="12.75">
      <c r="B3" s="18" t="s">
        <v>59</v>
      </c>
      <c r="C3" s="18"/>
      <c r="D3" s="18"/>
      <c r="E3" s="18"/>
      <c r="F3" s="18"/>
      <c r="G3" s="18"/>
    </row>
    <row r="4" spans="2:7" ht="12.75">
      <c r="B4" s="19" t="s">
        <v>22</v>
      </c>
      <c r="C4" s="19"/>
      <c r="D4" s="2" t="s">
        <v>39</v>
      </c>
      <c r="E4" s="2" t="s">
        <v>23</v>
      </c>
      <c r="F4" s="19" t="s">
        <v>24</v>
      </c>
      <c r="G4" s="19"/>
    </row>
    <row r="5" spans="2:7" ht="12.75">
      <c r="B5" s="20" t="s">
        <v>20</v>
      </c>
      <c r="C5" s="20"/>
      <c r="D5" s="5" t="s">
        <v>40</v>
      </c>
      <c r="E5" s="3" t="s">
        <v>21</v>
      </c>
      <c r="F5" s="21" t="s">
        <v>42</v>
      </c>
      <c r="G5" s="21"/>
    </row>
    <row r="6" spans="2:7" ht="12.75">
      <c r="B6" s="20" t="s">
        <v>25</v>
      </c>
      <c r="C6" s="20"/>
      <c r="D6" s="5" t="s">
        <v>41</v>
      </c>
      <c r="E6" s="3" t="s">
        <v>26</v>
      </c>
      <c r="F6" s="21" t="s">
        <v>69</v>
      </c>
      <c r="G6" s="21"/>
    </row>
    <row r="8" ht="12.75">
      <c r="B8" t="s">
        <v>60</v>
      </c>
    </row>
    <row r="9" ht="12.75">
      <c r="B9" t="s">
        <v>61</v>
      </c>
    </row>
    <row r="11" ht="12.75">
      <c r="B11" t="s">
        <v>62</v>
      </c>
    </row>
    <row r="12" ht="12.75">
      <c r="B12" s="11">
        <v>40227</v>
      </c>
    </row>
  </sheetData>
  <mergeCells count="7">
    <mergeCell ref="B3:G3"/>
    <mergeCell ref="B4:C4"/>
    <mergeCell ref="B6:C6"/>
    <mergeCell ref="F4:G4"/>
    <mergeCell ref="F5:G5"/>
    <mergeCell ref="F6:G6"/>
    <mergeCell ref="B5:C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5" sqref="A15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6" width="10.57421875" style="0" bestFit="1" customWidth="1"/>
    <col min="7" max="8" width="9.28125" style="0" bestFit="1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8" t="s">
        <v>63</v>
      </c>
      <c r="C1" s="18"/>
      <c r="D1" s="18"/>
      <c r="E1" s="18"/>
      <c r="F1" s="18"/>
      <c r="G1" s="18"/>
      <c r="H1" s="18"/>
      <c r="I1" s="18"/>
    </row>
    <row r="2" spans="1:9" ht="12.75">
      <c r="A2" s="3"/>
      <c r="B2" s="2" t="s">
        <v>2</v>
      </c>
      <c r="C2" s="2" t="s">
        <v>8</v>
      </c>
      <c r="D2" s="2" t="s">
        <v>3</v>
      </c>
      <c r="E2" s="2" t="s">
        <v>9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2.75">
      <c r="A3" s="3">
        <v>0</v>
      </c>
      <c r="B3" s="7">
        <v>0.87285</v>
      </c>
      <c r="C3" s="3">
        <f aca="true" t="shared" si="0" ref="C3:C11">B3/$A$15</f>
        <v>8.725557741929423E-05</v>
      </c>
      <c r="D3" s="3">
        <f aca="true" t="shared" si="1" ref="D3:D11">F3/G3</f>
        <v>8.725330620549339E-05</v>
      </c>
      <c r="E3" s="4">
        <f aca="true" t="shared" si="2" ref="E3:E11">(C3-D3)/D3</f>
        <v>2.6030117363000055E-05</v>
      </c>
      <c r="F3" s="7">
        <v>2.5731</v>
      </c>
      <c r="G3" s="7">
        <v>29490</v>
      </c>
      <c r="H3" s="3">
        <v>29490</v>
      </c>
      <c r="I3" s="3">
        <f aca="true" t="shared" si="3" ref="I3:I11">(H3-G3)/H3</f>
        <v>0</v>
      </c>
    </row>
    <row r="4" spans="1:9" ht="12.75">
      <c r="A4" s="3">
        <v>1</v>
      </c>
      <c r="B4" s="7">
        <v>1.0302</v>
      </c>
      <c r="C4" s="3">
        <f t="shared" si="0"/>
        <v>0.00010298527336582105</v>
      </c>
      <c r="D4" s="3">
        <f t="shared" si="1"/>
        <v>0.00010297953964194374</v>
      </c>
      <c r="E4" s="4">
        <f t="shared" si="2"/>
        <v>5.567828228056724E-05</v>
      </c>
      <c r="F4" s="7">
        <v>2.4159</v>
      </c>
      <c r="G4" s="7">
        <v>23460</v>
      </c>
      <c r="H4" s="3">
        <v>23460</v>
      </c>
      <c r="I4" s="3">
        <f t="shared" si="3"/>
        <v>0</v>
      </c>
    </row>
    <row r="5" spans="1:9" ht="12.75">
      <c r="A5" s="3">
        <v>2</v>
      </c>
      <c r="B5" s="7">
        <v>1.1973</v>
      </c>
      <c r="C5" s="3">
        <f t="shared" si="0"/>
        <v>0.00011968964065317176</v>
      </c>
      <c r="D5" s="3">
        <f t="shared" si="1"/>
        <v>0.00011968600319318787</v>
      </c>
      <c r="E5" s="4">
        <f t="shared" si="2"/>
        <v>3.0391690647590348E-05</v>
      </c>
      <c r="F5" s="7">
        <v>2.2489</v>
      </c>
      <c r="G5" s="7">
        <v>18790</v>
      </c>
      <c r="H5" s="3">
        <v>18790</v>
      </c>
      <c r="I5" s="3">
        <f t="shared" si="3"/>
        <v>0</v>
      </c>
    </row>
    <row r="6" spans="1:9" ht="12.75">
      <c r="A6" s="3">
        <v>3</v>
      </c>
      <c r="B6" s="7">
        <v>1.3717</v>
      </c>
      <c r="C6" s="3">
        <f t="shared" si="0"/>
        <v>0.00013712376186749827</v>
      </c>
      <c r="D6" s="3">
        <f t="shared" si="1"/>
        <v>0.00013711830799735625</v>
      </c>
      <c r="E6" s="4">
        <f t="shared" si="2"/>
        <v>3.9774922996572675E-05</v>
      </c>
      <c r="F6" s="7">
        <v>2.0746</v>
      </c>
      <c r="G6" s="7">
        <v>15130</v>
      </c>
      <c r="H6" s="3">
        <v>15130</v>
      </c>
      <c r="I6" s="3">
        <f t="shared" si="3"/>
        <v>0</v>
      </c>
    </row>
    <row r="7" spans="1:9" ht="12.75">
      <c r="A7" s="3">
        <v>4</v>
      </c>
      <c r="B7" s="7">
        <v>1.5487</v>
      </c>
      <c r="C7" s="3">
        <f t="shared" si="0"/>
        <v>0.00015481779543937785</v>
      </c>
      <c r="D7" s="3">
        <f t="shared" si="1"/>
        <v>0.0001548042414355628</v>
      </c>
      <c r="E7" s="4">
        <f t="shared" si="2"/>
        <v>8.755576519976771E-05</v>
      </c>
      <c r="F7" s="7">
        <v>1.8979</v>
      </c>
      <c r="G7" s="7">
        <v>12260</v>
      </c>
      <c r="H7" s="3">
        <v>12260</v>
      </c>
      <c r="I7" s="3">
        <f t="shared" si="3"/>
        <v>0</v>
      </c>
    </row>
    <row r="8" spans="1:9" ht="12.75">
      <c r="A8" s="3">
        <v>5</v>
      </c>
      <c r="B8" s="7">
        <v>1.7236</v>
      </c>
      <c r="C8" s="3">
        <f t="shared" si="0"/>
        <v>0.00017230189979938767</v>
      </c>
      <c r="D8" s="3">
        <f t="shared" si="1"/>
        <v>0.00017230000000000001</v>
      </c>
      <c r="E8" s="4">
        <f t="shared" si="2"/>
        <v>1.1026113683442049E-05</v>
      </c>
      <c r="F8" s="7">
        <v>1.723</v>
      </c>
      <c r="G8" s="7">
        <v>10000</v>
      </c>
      <c r="H8" s="3">
        <v>10000</v>
      </c>
      <c r="I8" s="3">
        <f t="shared" si="3"/>
        <v>0</v>
      </c>
    </row>
    <row r="9" spans="1:9" ht="12.75">
      <c r="A9" s="3">
        <v>6</v>
      </c>
      <c r="B9" s="7">
        <v>1.8948</v>
      </c>
      <c r="C9" s="3">
        <f t="shared" si="0"/>
        <v>0.00018941612888134123</v>
      </c>
      <c r="D9" s="3">
        <f t="shared" si="1"/>
        <v>0.00018940688308518428</v>
      </c>
      <c r="E9" s="4">
        <f t="shared" si="2"/>
        <v>4.8814467596696644E-05</v>
      </c>
      <c r="F9" s="7">
        <v>1.552</v>
      </c>
      <c r="G9" s="7">
        <v>8194</v>
      </c>
      <c r="H9" s="3">
        <v>8194</v>
      </c>
      <c r="I9" s="3">
        <f t="shared" si="3"/>
        <v>0</v>
      </c>
    </row>
    <row r="10" spans="1:9" ht="12.75">
      <c r="A10" s="3">
        <v>7</v>
      </c>
      <c r="B10" s="7">
        <v>2.058</v>
      </c>
      <c r="C10" s="3">
        <f t="shared" si="0"/>
        <v>0.00020573062763236237</v>
      </c>
      <c r="D10" s="3">
        <f t="shared" si="1"/>
        <v>0.0002057020142180095</v>
      </c>
      <c r="E10" s="4">
        <f t="shared" si="2"/>
        <v>0.00013910128426136847</v>
      </c>
      <c r="F10" s="7">
        <v>1.3889</v>
      </c>
      <c r="G10" s="7">
        <v>6752</v>
      </c>
      <c r="H10" s="3">
        <v>6752</v>
      </c>
      <c r="I10" s="3">
        <f t="shared" si="3"/>
        <v>0</v>
      </c>
    </row>
    <row r="11" spans="1:11" ht="12.75">
      <c r="A11" s="3">
        <v>8</v>
      </c>
      <c r="B11" s="7">
        <v>2.2112</v>
      </c>
      <c r="C11" s="3">
        <f t="shared" si="0"/>
        <v>0.00022104546346971802</v>
      </c>
      <c r="D11" s="3">
        <f t="shared" si="1"/>
        <v>0.00022099427753934192</v>
      </c>
      <c r="E11" s="4">
        <f t="shared" si="2"/>
        <v>0.0002316165420481559</v>
      </c>
      <c r="F11" s="7">
        <v>1.2358</v>
      </c>
      <c r="G11" s="7">
        <v>5592</v>
      </c>
      <c r="H11" s="3">
        <v>5592</v>
      </c>
      <c r="I11" s="3">
        <f t="shared" si="3"/>
        <v>0</v>
      </c>
      <c r="J11" s="12"/>
      <c r="K11" s="13"/>
    </row>
    <row r="14" spans="1:2" ht="12.75">
      <c r="A14" s="19" t="s">
        <v>0</v>
      </c>
      <c r="B14" s="19"/>
    </row>
    <row r="15" spans="1:2" ht="12.75">
      <c r="A15" s="2">
        <f>D21</f>
        <v>10003.372</v>
      </c>
      <c r="B15" s="2" t="s">
        <v>1</v>
      </c>
    </row>
    <row r="18" spans="3:6" ht="12.75">
      <c r="C18" s="19" t="s">
        <v>43</v>
      </c>
      <c r="D18" s="19"/>
      <c r="F18" s="2" t="s">
        <v>24</v>
      </c>
    </row>
    <row r="19" spans="3:6" ht="12.75">
      <c r="C19" s="3" t="s">
        <v>44</v>
      </c>
      <c r="D19" s="3">
        <v>0.128</v>
      </c>
      <c r="F19" s="6">
        <v>40227</v>
      </c>
    </row>
    <row r="20" spans="3:4" ht="12.75">
      <c r="C20" s="3" t="s">
        <v>45</v>
      </c>
      <c r="D20" s="3">
        <v>10003.5</v>
      </c>
    </row>
    <row r="21" spans="1:4" ht="12.75">
      <c r="A21" s="22" t="s">
        <v>27</v>
      </c>
      <c r="B21" s="23"/>
      <c r="C21" s="3" t="s">
        <v>46</v>
      </c>
      <c r="D21" s="3">
        <f>D20-D19</f>
        <v>10003.372</v>
      </c>
    </row>
    <row r="22" spans="1:2" ht="12.75">
      <c r="A22" s="22" t="s">
        <v>70</v>
      </c>
      <c r="B22" s="22"/>
    </row>
    <row r="24" spans="1:2" ht="12.75">
      <c r="A24" s="22" t="s">
        <v>55</v>
      </c>
      <c r="B24" s="22"/>
    </row>
    <row r="25" spans="1:2" ht="12.75">
      <c r="A25" s="22">
        <v>3.4489</v>
      </c>
      <c r="B25" s="22"/>
    </row>
  </sheetData>
  <mergeCells count="7">
    <mergeCell ref="A25:B25"/>
    <mergeCell ref="A14:B14"/>
    <mergeCell ref="C18:D18"/>
    <mergeCell ref="B1:I1"/>
    <mergeCell ref="A21:B21"/>
    <mergeCell ref="A22:B22"/>
    <mergeCell ref="A24:B24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5" sqref="A15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7" max="8" width="9.28125" style="0" bestFit="1" customWidth="1"/>
    <col min="9" max="9" width="8.8515625" style="0" bestFit="1" customWidth="1"/>
    <col min="10" max="10" width="10.7109375" style="0" customWidth="1"/>
    <col min="11" max="11" width="9.28125" style="0" customWidth="1"/>
  </cols>
  <sheetData>
    <row r="1" spans="2:9" ht="12.75">
      <c r="B1" s="18" t="s">
        <v>58</v>
      </c>
      <c r="C1" s="18"/>
      <c r="D1" s="18"/>
      <c r="E1" s="18"/>
      <c r="F1" s="18"/>
      <c r="G1" s="18"/>
      <c r="H1" s="18"/>
      <c r="I1" s="18"/>
    </row>
    <row r="2" spans="1:9" ht="12.75">
      <c r="A2" s="3"/>
      <c r="B2" s="2" t="s">
        <v>11</v>
      </c>
      <c r="C2" s="2" t="s">
        <v>12</v>
      </c>
      <c r="D2" s="2" t="s">
        <v>3</v>
      </c>
      <c r="E2" s="2" t="s">
        <v>9</v>
      </c>
      <c r="F2" s="2" t="s">
        <v>4</v>
      </c>
      <c r="G2" s="2" t="s">
        <v>5</v>
      </c>
      <c r="H2" s="2" t="s">
        <v>6</v>
      </c>
      <c r="I2" s="2" t="s">
        <v>49</v>
      </c>
    </row>
    <row r="3" spans="1:9" ht="12.75">
      <c r="A3" s="3">
        <v>0</v>
      </c>
      <c r="B3" s="7">
        <v>0.87301</v>
      </c>
      <c r="C3" s="3">
        <f aca="true" t="shared" si="0" ref="C3:C11">B3/$A$15</f>
        <v>8.724540722651527E-05</v>
      </c>
      <c r="D3" s="3">
        <f aca="true" t="shared" si="1" ref="D3:D11">F3/G3</f>
        <v>8.724313326551373E-05</v>
      </c>
      <c r="E3" s="4">
        <f aca="true" t="shared" si="2" ref="E3:E11">(C3-D3)/D3</f>
        <v>2.6064641610466108E-05</v>
      </c>
      <c r="F3" s="7">
        <v>2.5728</v>
      </c>
      <c r="G3" s="7">
        <v>29490</v>
      </c>
      <c r="H3" s="3">
        <v>29490</v>
      </c>
      <c r="I3" s="3">
        <f aca="true" t="shared" si="3" ref="I3:I11">(H3-G3)/H3</f>
        <v>0</v>
      </c>
    </row>
    <row r="4" spans="1:9" ht="12.75">
      <c r="A4" s="3">
        <v>1</v>
      </c>
      <c r="B4" s="7">
        <v>1.0303</v>
      </c>
      <c r="C4" s="3">
        <f t="shared" si="0"/>
        <v>0.00010296439108999746</v>
      </c>
      <c r="D4" s="3">
        <f t="shared" si="1"/>
        <v>0.00010296675191815857</v>
      </c>
      <c r="E4" s="4">
        <f t="shared" si="2"/>
        <v>-2.29280628662185E-05</v>
      </c>
      <c r="F4" s="7">
        <v>2.4156</v>
      </c>
      <c r="G4" s="7">
        <v>23460</v>
      </c>
      <c r="H4" s="3">
        <v>23460</v>
      </c>
      <c r="I4" s="3">
        <f t="shared" si="3"/>
        <v>0</v>
      </c>
    </row>
    <row r="5" spans="1:9" ht="12.75">
      <c r="A5" s="3">
        <v>2</v>
      </c>
      <c r="B5" s="7">
        <v>1.1975</v>
      </c>
      <c r="C5" s="3">
        <f t="shared" si="0"/>
        <v>0.00011967374389039306</v>
      </c>
      <c r="D5" s="3">
        <f t="shared" si="1"/>
        <v>0.00011967003725385844</v>
      </c>
      <c r="E5" s="4">
        <f t="shared" si="2"/>
        <v>3.097380613953583E-05</v>
      </c>
      <c r="F5" s="7">
        <v>2.2486</v>
      </c>
      <c r="G5" s="7">
        <v>18790</v>
      </c>
      <c r="H5" s="3">
        <v>18790</v>
      </c>
      <c r="I5" s="3">
        <f t="shared" si="3"/>
        <v>0</v>
      </c>
    </row>
    <row r="6" spans="1:9" ht="12.75">
      <c r="A6" s="3">
        <v>3</v>
      </c>
      <c r="B6" s="7">
        <v>1.3719</v>
      </c>
      <c r="C6" s="3">
        <f t="shared" si="0"/>
        <v>0.00013710263819893963</v>
      </c>
      <c r="D6" s="3">
        <f t="shared" si="1"/>
        <v>0.00013709847984137474</v>
      </c>
      <c r="E6" s="4">
        <f t="shared" si="2"/>
        <v>3.0331171940792457E-05</v>
      </c>
      <c r="F6" s="7">
        <v>2.0743</v>
      </c>
      <c r="G6" s="7">
        <v>15130</v>
      </c>
      <c r="H6" s="3">
        <v>15130</v>
      </c>
      <c r="I6" s="3">
        <f t="shared" si="3"/>
        <v>0</v>
      </c>
    </row>
    <row r="7" spans="1:9" ht="12.75">
      <c r="A7" s="3">
        <v>4</v>
      </c>
      <c r="B7" s="7">
        <v>1.5488</v>
      </c>
      <c r="C7" s="3">
        <f t="shared" si="0"/>
        <v>0.00015478137330892755</v>
      </c>
      <c r="D7" s="3">
        <f t="shared" si="1"/>
        <v>0.0001547716150081566</v>
      </c>
      <c r="E7" s="4">
        <f t="shared" si="2"/>
        <v>6.304967981652112E-05</v>
      </c>
      <c r="F7" s="7">
        <v>1.8975</v>
      </c>
      <c r="G7" s="7">
        <v>12260</v>
      </c>
      <c r="H7" s="3">
        <v>12260</v>
      </c>
      <c r="I7" s="3">
        <f t="shared" si="3"/>
        <v>0</v>
      </c>
    </row>
    <row r="8" spans="1:9" ht="12.75">
      <c r="A8" s="3">
        <v>5</v>
      </c>
      <c r="B8" s="7">
        <v>1.7239</v>
      </c>
      <c r="C8" s="3">
        <f t="shared" si="0"/>
        <v>0.00017228022304187772</v>
      </c>
      <c r="D8" s="3">
        <f t="shared" si="1"/>
        <v>0.00017225999999999998</v>
      </c>
      <c r="E8" s="4">
        <f t="shared" si="2"/>
        <v>0.00011739836222997586</v>
      </c>
      <c r="F8" s="7">
        <v>1.7226</v>
      </c>
      <c r="G8" s="7">
        <v>10000</v>
      </c>
      <c r="H8" s="3">
        <v>10000</v>
      </c>
      <c r="I8" s="3">
        <f t="shared" si="3"/>
        <v>0</v>
      </c>
    </row>
    <row r="9" spans="1:9" ht="12.75">
      <c r="A9" s="3">
        <v>6</v>
      </c>
      <c r="B9" s="7">
        <v>1.8951</v>
      </c>
      <c r="C9" s="3">
        <f t="shared" si="0"/>
        <v>0.00018938932112457944</v>
      </c>
      <c r="D9" s="3">
        <f t="shared" si="1"/>
        <v>0.00018935806687820356</v>
      </c>
      <c r="E9" s="4">
        <f t="shared" si="2"/>
        <v>0.00016505368316831057</v>
      </c>
      <c r="F9" s="7">
        <v>1.5516</v>
      </c>
      <c r="G9" s="7">
        <v>8194</v>
      </c>
      <c r="H9" s="3">
        <v>8194</v>
      </c>
      <c r="I9" s="3">
        <f t="shared" si="3"/>
        <v>0</v>
      </c>
    </row>
    <row r="10" spans="1:9" ht="12.75">
      <c r="A10" s="3">
        <v>7</v>
      </c>
      <c r="B10" s="7">
        <v>2.0582</v>
      </c>
      <c r="C10" s="3">
        <f t="shared" si="0"/>
        <v>0.00020568893501061124</v>
      </c>
      <c r="D10" s="3">
        <f t="shared" si="1"/>
        <v>0.00020565758293838863</v>
      </c>
      <c r="E10" s="4">
        <f t="shared" si="2"/>
        <v>0.00015244792715474789</v>
      </c>
      <c r="F10" s="7">
        <v>1.3886</v>
      </c>
      <c r="G10" s="7">
        <v>6752</v>
      </c>
      <c r="H10" s="3">
        <v>6752</v>
      </c>
      <c r="I10" s="3">
        <f t="shared" si="3"/>
        <v>0</v>
      </c>
    </row>
    <row r="11" spans="1:11" ht="12.75">
      <c r="A11" s="3">
        <v>8</v>
      </c>
      <c r="B11" s="7">
        <v>2.2114</v>
      </c>
      <c r="C11" s="3">
        <f t="shared" si="0"/>
        <v>0.00022099917932293542</v>
      </c>
      <c r="D11" s="3">
        <f t="shared" si="1"/>
        <v>0.0002209585121602289</v>
      </c>
      <c r="E11" s="4">
        <f t="shared" si="2"/>
        <v>0.00018404886197380675</v>
      </c>
      <c r="F11" s="7">
        <v>1.2356</v>
      </c>
      <c r="G11" s="7">
        <v>5592</v>
      </c>
      <c r="H11" s="3">
        <v>5592</v>
      </c>
      <c r="I11" s="3">
        <f t="shared" si="3"/>
        <v>0</v>
      </c>
      <c r="J11" s="12"/>
      <c r="K11" s="13"/>
    </row>
    <row r="14" spans="1:2" ht="12.75">
      <c r="A14" s="19" t="s">
        <v>16</v>
      </c>
      <c r="B14" s="19"/>
    </row>
    <row r="15" spans="1:2" ht="12.75">
      <c r="A15" s="2">
        <f>D21</f>
        <v>10006.372</v>
      </c>
      <c r="B15" s="2" t="s">
        <v>1</v>
      </c>
    </row>
    <row r="18" spans="3:6" ht="12.75">
      <c r="C18" s="19" t="s">
        <v>43</v>
      </c>
      <c r="D18" s="19"/>
      <c r="F18" s="2" t="s">
        <v>24</v>
      </c>
    </row>
    <row r="19" spans="3:6" ht="12.75">
      <c r="C19" s="3" t="s">
        <v>44</v>
      </c>
      <c r="D19" s="3">
        <v>0.128</v>
      </c>
      <c r="F19" s="6">
        <v>40227</v>
      </c>
    </row>
    <row r="20" spans="3:4" ht="12.75">
      <c r="C20" s="3" t="s">
        <v>45</v>
      </c>
      <c r="D20" s="3">
        <v>10006.5</v>
      </c>
    </row>
    <row r="21" spans="1:4" ht="12.75">
      <c r="A21" s="24" t="s">
        <v>27</v>
      </c>
      <c r="B21" s="25"/>
      <c r="C21" s="3" t="s">
        <v>47</v>
      </c>
      <c r="D21" s="3">
        <f>D20-D19</f>
        <v>10006.372</v>
      </c>
    </row>
    <row r="22" spans="1:2" ht="12.75">
      <c r="A22" s="24" t="s">
        <v>48</v>
      </c>
      <c r="B22" s="25"/>
    </row>
    <row r="24" spans="1:2" ht="12.75">
      <c r="A24" s="22" t="s">
        <v>55</v>
      </c>
      <c r="B24" s="22"/>
    </row>
    <row r="25" spans="1:2" ht="12.75">
      <c r="A25" s="22">
        <v>3.4473</v>
      </c>
      <c r="B25" s="22"/>
    </row>
  </sheetData>
  <mergeCells count="7">
    <mergeCell ref="B1:I1"/>
    <mergeCell ref="A24:B24"/>
    <mergeCell ref="A25:B25"/>
    <mergeCell ref="A14:B14"/>
    <mergeCell ref="A21:B21"/>
    <mergeCell ref="A22:B22"/>
    <mergeCell ref="C18:D18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2" sqref="B12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8" width="9.28125" style="0" bestFit="1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8" t="s">
        <v>56</v>
      </c>
      <c r="C1" s="18"/>
      <c r="D1" s="18"/>
      <c r="E1" s="18"/>
      <c r="F1" s="18"/>
      <c r="G1" s="18"/>
      <c r="H1" s="18"/>
      <c r="I1" s="18"/>
    </row>
    <row r="2" spans="1:9" ht="12.75">
      <c r="A2" s="3"/>
      <c r="B2" s="3" t="s">
        <v>33</v>
      </c>
      <c r="C2" s="3" t="s">
        <v>34</v>
      </c>
      <c r="D2" s="3" t="s">
        <v>3</v>
      </c>
      <c r="E2" s="3" t="s">
        <v>9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12.75">
      <c r="A3" s="3">
        <v>0</v>
      </c>
      <c r="B3" s="7">
        <v>0.87969</v>
      </c>
      <c r="C3" s="3">
        <f aca="true" t="shared" si="0" ref="C3:C11">B3/$A$15</f>
        <v>8.797251890075603E-05</v>
      </c>
      <c r="D3" s="3">
        <f aca="true" t="shared" si="1" ref="D3:D11">F3/G3</f>
        <v>8.788443300365804E-05</v>
      </c>
      <c r="E3" s="4">
        <f aca="true" t="shared" si="2" ref="E3:E11">(C3-D3)/D3</f>
        <v>0.0010022923751960068</v>
      </c>
      <c r="F3" s="7">
        <v>2.5947</v>
      </c>
      <c r="G3" s="7">
        <v>29524</v>
      </c>
      <c r="H3" s="3">
        <v>29490</v>
      </c>
      <c r="I3" s="3">
        <f aca="true" t="shared" si="3" ref="I3:I11">(H3-G3)/H3</f>
        <v>-0.0011529331976941335</v>
      </c>
    </row>
    <row r="4" spans="1:9" ht="12.75">
      <c r="A4" s="3">
        <v>1</v>
      </c>
      <c r="B4" s="7">
        <v>1.0383</v>
      </c>
      <c r="C4" s="3">
        <f t="shared" si="0"/>
        <v>0.00010383415336613465</v>
      </c>
      <c r="D4" s="3">
        <f t="shared" si="1"/>
        <v>0.00010384484228473998</v>
      </c>
      <c r="E4" s="4">
        <f t="shared" si="2"/>
        <v>-0.0001029316273216735</v>
      </c>
      <c r="F4" s="7">
        <v>2.4362</v>
      </c>
      <c r="G4" s="7">
        <v>23460</v>
      </c>
      <c r="H4" s="3">
        <v>23460</v>
      </c>
      <c r="I4" s="3">
        <f t="shared" si="3"/>
        <v>0</v>
      </c>
    </row>
    <row r="5" spans="1:9" ht="12.75">
      <c r="A5" s="3">
        <v>2</v>
      </c>
      <c r="B5" s="7">
        <v>1.2068</v>
      </c>
      <c r="C5" s="3">
        <f t="shared" si="0"/>
        <v>0.00012068482739309573</v>
      </c>
      <c r="D5" s="3">
        <f t="shared" si="1"/>
        <v>0.00012069717935071847</v>
      </c>
      <c r="E5" s="4">
        <f t="shared" si="2"/>
        <v>-0.00010233841162806744</v>
      </c>
      <c r="F5" s="7">
        <v>2.2679</v>
      </c>
      <c r="G5" s="7">
        <v>18790</v>
      </c>
      <c r="H5" s="3">
        <v>18790</v>
      </c>
      <c r="I5" s="3">
        <f t="shared" si="3"/>
        <v>0</v>
      </c>
    </row>
    <row r="6" spans="1:9" ht="12.75">
      <c r="A6" s="3">
        <v>3</v>
      </c>
      <c r="B6" s="7">
        <v>1.3826</v>
      </c>
      <c r="C6" s="3">
        <f t="shared" si="0"/>
        <v>0.00013826553062122485</v>
      </c>
      <c r="D6" s="3">
        <f t="shared" si="1"/>
        <v>0.00013828155981493722</v>
      </c>
      <c r="E6" s="4">
        <f t="shared" si="2"/>
        <v>-0.00011591707335252607</v>
      </c>
      <c r="F6" s="7">
        <v>2.0922</v>
      </c>
      <c r="G6" s="7">
        <v>15130</v>
      </c>
      <c r="H6" s="3">
        <v>15130</v>
      </c>
      <c r="I6" s="3">
        <f t="shared" si="3"/>
        <v>0</v>
      </c>
    </row>
    <row r="7" spans="1:9" ht="12.75">
      <c r="A7" s="3">
        <v>4</v>
      </c>
      <c r="B7" s="7">
        <v>1.561</v>
      </c>
      <c r="C7" s="3">
        <f t="shared" si="0"/>
        <v>0.00015610624424976997</v>
      </c>
      <c r="D7" s="3">
        <f t="shared" si="1"/>
        <v>0.00015611745513866232</v>
      </c>
      <c r="E7" s="4">
        <f t="shared" si="2"/>
        <v>-7.18106049217495E-05</v>
      </c>
      <c r="F7" s="7">
        <v>1.914</v>
      </c>
      <c r="G7" s="7">
        <v>12260</v>
      </c>
      <c r="H7" s="3">
        <v>12260</v>
      </c>
      <c r="I7" s="3">
        <f t="shared" si="3"/>
        <v>0</v>
      </c>
    </row>
    <row r="8" spans="1:9" ht="12.75">
      <c r="A8" s="3">
        <v>5</v>
      </c>
      <c r="B8" s="7">
        <v>1.7378</v>
      </c>
      <c r="C8" s="3">
        <f t="shared" si="0"/>
        <v>0.00017378695147805912</v>
      </c>
      <c r="D8" s="3">
        <f t="shared" si="1"/>
        <v>0.00017372262773722628</v>
      </c>
      <c r="E8" s="4">
        <f t="shared" si="2"/>
        <v>0.0003702669115167617</v>
      </c>
      <c r="F8" s="7">
        <v>1.7374</v>
      </c>
      <c r="G8" s="7">
        <v>10001</v>
      </c>
      <c r="H8" s="3">
        <v>10000</v>
      </c>
      <c r="I8" s="3">
        <f t="shared" si="3"/>
        <v>-0.0001</v>
      </c>
    </row>
    <row r="9" spans="1:9" ht="12.75">
      <c r="A9" s="3">
        <v>6</v>
      </c>
      <c r="B9" s="7">
        <v>1.91</v>
      </c>
      <c r="C9" s="3">
        <f t="shared" si="0"/>
        <v>0.0001910076403056122</v>
      </c>
      <c r="D9" s="3">
        <f t="shared" si="1"/>
        <v>0.00019103002196729313</v>
      </c>
      <c r="E9" s="4">
        <f t="shared" si="2"/>
        <v>-0.00011716305871944982</v>
      </c>
      <c r="F9" s="7">
        <v>1.5653</v>
      </c>
      <c r="G9" s="7">
        <v>8194</v>
      </c>
      <c r="H9" s="3">
        <v>8194</v>
      </c>
      <c r="I9" s="3">
        <f t="shared" si="3"/>
        <v>0</v>
      </c>
    </row>
    <row r="10" spans="1:9" ht="12.75">
      <c r="A10" s="3">
        <v>7</v>
      </c>
      <c r="B10" s="7">
        <v>2.0745</v>
      </c>
      <c r="C10" s="3">
        <f t="shared" si="0"/>
        <v>0.00020745829833193326</v>
      </c>
      <c r="D10" s="3">
        <f t="shared" si="1"/>
        <v>0.0002074792654028436</v>
      </c>
      <c r="E10" s="4">
        <f t="shared" si="2"/>
        <v>-0.00010105622298998221</v>
      </c>
      <c r="F10" s="7">
        <v>1.4009</v>
      </c>
      <c r="G10" s="7">
        <v>6752</v>
      </c>
      <c r="H10" s="3">
        <v>6752</v>
      </c>
      <c r="I10" s="3">
        <f t="shared" si="3"/>
        <v>0</v>
      </c>
    </row>
    <row r="11" spans="1:9" ht="12.75">
      <c r="A11" s="3">
        <v>8</v>
      </c>
      <c r="B11" s="7">
        <v>2.229</v>
      </c>
      <c r="C11" s="3">
        <f t="shared" si="0"/>
        <v>0.00022290891635665425</v>
      </c>
      <c r="D11" s="3">
        <f t="shared" si="1"/>
        <v>0.0002229256080114449</v>
      </c>
      <c r="E11" s="4">
        <f t="shared" si="2"/>
        <v>-7.487544809029904E-05</v>
      </c>
      <c r="F11" s="7">
        <v>1.2466</v>
      </c>
      <c r="G11" s="7">
        <v>5592</v>
      </c>
      <c r="H11" s="3">
        <v>5592</v>
      </c>
      <c r="I11" s="3">
        <f t="shared" si="3"/>
        <v>0</v>
      </c>
    </row>
    <row r="14" spans="1:2" ht="12.75">
      <c r="A14" s="19" t="s">
        <v>35</v>
      </c>
      <c r="B14" s="19"/>
    </row>
    <row r="15" spans="1:2" ht="12.75">
      <c r="A15" s="10">
        <v>9999.6</v>
      </c>
      <c r="B15" s="2" t="s">
        <v>1</v>
      </c>
    </row>
    <row r="18" spans="5:7" ht="12.75">
      <c r="E18" s="19" t="s">
        <v>24</v>
      </c>
      <c r="F18" s="19"/>
      <c r="G18" s="19"/>
    </row>
    <row r="19" spans="5:7" ht="12.75">
      <c r="E19" s="26">
        <v>40236</v>
      </c>
      <c r="F19" s="26"/>
      <c r="G19" s="26"/>
    </row>
    <row r="21" spans="1:2" ht="12.75">
      <c r="A21" s="22" t="s">
        <v>27</v>
      </c>
      <c r="B21" s="22"/>
    </row>
    <row r="22" spans="1:5" ht="12.75">
      <c r="A22" s="22" t="s">
        <v>71</v>
      </c>
      <c r="B22" s="22"/>
      <c r="D22" s="8" t="s">
        <v>51</v>
      </c>
      <c r="E22" s="9">
        <v>0.101</v>
      </c>
    </row>
    <row r="23" spans="1:5" ht="12.75">
      <c r="A23" s="1"/>
      <c r="B23" s="1"/>
      <c r="D23" s="8" t="s">
        <v>52</v>
      </c>
      <c r="E23" s="9">
        <v>9997.8</v>
      </c>
    </row>
    <row r="24" spans="1:5" ht="12.75">
      <c r="A24" s="22" t="s">
        <v>55</v>
      </c>
      <c r="B24" s="22"/>
      <c r="D24" s="8" t="s">
        <v>53</v>
      </c>
      <c r="E24" s="9">
        <f>E23-E22</f>
        <v>9997.698999999999</v>
      </c>
    </row>
    <row r="25" spans="1:2" ht="12.75">
      <c r="A25" s="22">
        <v>3.4772</v>
      </c>
      <c r="B25" s="22"/>
    </row>
  </sheetData>
  <mergeCells count="8">
    <mergeCell ref="A22:B22"/>
    <mergeCell ref="A24:B24"/>
    <mergeCell ref="A25:B25"/>
    <mergeCell ref="B1:I1"/>
    <mergeCell ref="A14:B14"/>
    <mergeCell ref="E18:G18"/>
    <mergeCell ref="E19:G19"/>
    <mergeCell ref="A21:B21"/>
  </mergeCells>
  <printOptions/>
  <pageMargins left="0.75" right="0.75" top="1" bottom="1" header="0.5" footer="0.5"/>
  <pageSetup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30" sqref="D30"/>
    </sheetView>
  </sheetViews>
  <sheetFormatPr defaultColWidth="9.140625" defaultRowHeight="12.75"/>
  <cols>
    <col min="1" max="2" width="9.28125" style="0" bestFit="1" customWidth="1"/>
    <col min="3" max="3" width="14.421875" style="0" bestFit="1" customWidth="1"/>
    <col min="4" max="4" width="12.421875" style="0" customWidth="1"/>
    <col min="5" max="5" width="8.8515625" style="0" customWidth="1"/>
    <col min="6" max="7" width="9.28125" style="0" bestFit="1" customWidth="1"/>
    <col min="8" max="8" width="9.00390625" style="0" customWidth="1"/>
    <col min="9" max="9" width="15.140625" style="0" bestFit="1" customWidth="1"/>
    <col min="10" max="10" width="10.7109375" style="0" customWidth="1"/>
    <col min="11" max="11" width="9.28125" style="0" customWidth="1"/>
  </cols>
  <sheetData>
    <row r="1" spans="2:9" ht="12.75">
      <c r="B1" s="18" t="s">
        <v>57</v>
      </c>
      <c r="C1" s="18"/>
      <c r="D1" s="18"/>
      <c r="E1" s="18"/>
      <c r="F1" s="18"/>
      <c r="G1" s="18"/>
      <c r="H1" s="18"/>
      <c r="I1" s="18"/>
    </row>
    <row r="2" spans="1:9" ht="12.75">
      <c r="A2" s="3"/>
      <c r="B2" s="3" t="s">
        <v>36</v>
      </c>
      <c r="C2" s="3" t="s">
        <v>37</v>
      </c>
      <c r="D2" s="3" t="s">
        <v>10</v>
      </c>
      <c r="E2" s="3" t="s">
        <v>9</v>
      </c>
      <c r="F2" s="3" t="s">
        <v>13</v>
      </c>
      <c r="G2" s="3" t="s">
        <v>14</v>
      </c>
      <c r="H2" s="3" t="s">
        <v>15</v>
      </c>
      <c r="I2" s="3" t="s">
        <v>7</v>
      </c>
    </row>
    <row r="3" spans="1:9" ht="12.75">
      <c r="A3" s="3">
        <v>0</v>
      </c>
      <c r="B3" s="7">
        <v>0.88017</v>
      </c>
      <c r="C3" s="3">
        <f aca="true" t="shared" si="0" ref="C3:C11">B3/$A$15</f>
        <v>8.79677468585339E-05</v>
      </c>
      <c r="D3" s="3">
        <f aca="true" t="shared" si="1" ref="D3:D11">F3/G3</f>
        <v>8.796880298406239E-05</v>
      </c>
      <c r="E3" s="4">
        <f aca="true" t="shared" si="2" ref="E3:E11">(C3-D3)/D3</f>
        <v>-1.2005682613192538E-05</v>
      </c>
      <c r="F3" s="7">
        <v>2.5942</v>
      </c>
      <c r="G3" s="7">
        <v>29490</v>
      </c>
      <c r="H3" s="3">
        <v>29490</v>
      </c>
      <c r="I3" s="3">
        <f aca="true" t="shared" si="3" ref="I3:I11">(H3-G3)/H3</f>
        <v>0</v>
      </c>
    </row>
    <row r="4" spans="1:9" ht="12.75">
      <c r="A4" s="3">
        <v>1</v>
      </c>
      <c r="B4" s="7">
        <v>1.0388</v>
      </c>
      <c r="C4" s="3">
        <f t="shared" si="0"/>
        <v>0.00010382187013491145</v>
      </c>
      <c r="D4" s="3">
        <f t="shared" si="1"/>
        <v>0.00010382352941176471</v>
      </c>
      <c r="E4" s="4">
        <f t="shared" si="2"/>
        <v>-1.5981703402495194E-05</v>
      </c>
      <c r="F4" s="7">
        <v>2.4357</v>
      </c>
      <c r="G4" s="7">
        <v>23460</v>
      </c>
      <c r="H4" s="3">
        <v>23460</v>
      </c>
      <c r="I4" s="3">
        <f t="shared" si="3"/>
        <v>0</v>
      </c>
    </row>
    <row r="5" spans="1:9" ht="12.75">
      <c r="A5" s="3">
        <v>2</v>
      </c>
      <c r="B5" s="7">
        <v>1.2074</v>
      </c>
      <c r="C5" s="3">
        <f t="shared" si="0"/>
        <v>0.00012067243550336167</v>
      </c>
      <c r="D5" s="3">
        <f t="shared" si="1"/>
        <v>0.0001206652474720596</v>
      </c>
      <c r="E5" s="4">
        <f t="shared" si="2"/>
        <v>5.957002080262645E-05</v>
      </c>
      <c r="F5" s="7">
        <v>2.2673</v>
      </c>
      <c r="G5" s="7">
        <v>18790</v>
      </c>
      <c r="H5" s="3">
        <v>18790</v>
      </c>
      <c r="I5" s="3">
        <f t="shared" si="3"/>
        <v>0</v>
      </c>
    </row>
    <row r="6" spans="1:9" ht="12.75">
      <c r="A6" s="3">
        <v>3</v>
      </c>
      <c r="B6" s="7">
        <v>1.3833</v>
      </c>
      <c r="C6" s="3">
        <f t="shared" si="0"/>
        <v>0.00013825259237353006</v>
      </c>
      <c r="D6" s="3">
        <f t="shared" si="1"/>
        <v>0.00013824190350297423</v>
      </c>
      <c r="E6" s="4">
        <f t="shared" si="2"/>
        <v>7.732004757591573E-05</v>
      </c>
      <c r="F6" s="7">
        <v>2.0916</v>
      </c>
      <c r="G6" s="7">
        <v>15130</v>
      </c>
      <c r="H6" s="3">
        <v>15130</v>
      </c>
      <c r="I6" s="3">
        <f t="shared" si="3"/>
        <v>0</v>
      </c>
    </row>
    <row r="7" spans="1:9" ht="12.75">
      <c r="A7" s="3">
        <v>4</v>
      </c>
      <c r="B7" s="7">
        <v>1.5616</v>
      </c>
      <c r="C7" s="3">
        <f t="shared" si="0"/>
        <v>0.00015607261494289347</v>
      </c>
      <c r="D7" s="3">
        <f t="shared" si="1"/>
        <v>0.00015606851549755302</v>
      </c>
      <c r="E7" s="4">
        <f t="shared" si="2"/>
        <v>2.6266959273521147E-05</v>
      </c>
      <c r="F7" s="7">
        <v>1.9134</v>
      </c>
      <c r="G7" s="7">
        <v>12260</v>
      </c>
      <c r="H7" s="3">
        <v>12260</v>
      </c>
      <c r="I7" s="3">
        <f t="shared" si="3"/>
        <v>0</v>
      </c>
    </row>
    <row r="8" spans="1:9" ht="12.75">
      <c r="A8" s="3">
        <v>5</v>
      </c>
      <c r="B8" s="7">
        <v>1.7381</v>
      </c>
      <c r="C8" s="3">
        <f t="shared" si="0"/>
        <v>0.00017371273823786062</v>
      </c>
      <c r="D8" s="3">
        <f t="shared" si="1"/>
        <v>0.00017370000000000002</v>
      </c>
      <c r="E8" s="4">
        <f t="shared" si="2"/>
        <v>7.333470270926083E-05</v>
      </c>
      <c r="F8" s="7">
        <v>1.737</v>
      </c>
      <c r="G8" s="7">
        <v>10000</v>
      </c>
      <c r="H8" s="3">
        <v>10000</v>
      </c>
      <c r="I8" s="3">
        <f t="shared" si="3"/>
        <v>0</v>
      </c>
    </row>
    <row r="9" spans="1:9" ht="12.75">
      <c r="A9" s="3">
        <v>6</v>
      </c>
      <c r="B9" s="7">
        <v>1.9107</v>
      </c>
      <c r="C9" s="3">
        <f t="shared" si="0"/>
        <v>0.00019096307977163585</v>
      </c>
      <c r="D9" s="3">
        <f t="shared" si="1"/>
        <v>0.0001909445936050769</v>
      </c>
      <c r="E9" s="4">
        <f t="shared" si="2"/>
        <v>9.681429680689789E-05</v>
      </c>
      <c r="F9" s="7">
        <v>1.5646</v>
      </c>
      <c r="G9" s="7">
        <v>8194</v>
      </c>
      <c r="H9" s="3">
        <v>8194</v>
      </c>
      <c r="I9" s="3">
        <f t="shared" si="3"/>
        <v>0</v>
      </c>
    </row>
    <row r="10" spans="1:9" ht="12.75">
      <c r="A10" s="3">
        <v>7</v>
      </c>
      <c r="B10" s="7">
        <v>2.0752</v>
      </c>
      <c r="C10" s="3">
        <f t="shared" si="0"/>
        <v>0.0002074038745706279</v>
      </c>
      <c r="D10" s="3">
        <f t="shared" si="1"/>
        <v>0.0002073904028436019</v>
      </c>
      <c r="E10" s="4">
        <f t="shared" si="2"/>
        <v>6.495829527926345E-05</v>
      </c>
      <c r="F10" s="7">
        <v>1.4003</v>
      </c>
      <c r="G10" s="7">
        <v>6752</v>
      </c>
      <c r="H10" s="3">
        <v>6752</v>
      </c>
      <c r="I10" s="3">
        <f t="shared" si="3"/>
        <v>0</v>
      </c>
    </row>
    <row r="11" spans="1:9" ht="12.75">
      <c r="A11" s="3">
        <v>8</v>
      </c>
      <c r="B11" s="7">
        <v>2.2296</v>
      </c>
      <c r="C11" s="3">
        <f t="shared" si="0"/>
        <v>0.00022283523455217424</v>
      </c>
      <c r="D11" s="3">
        <f t="shared" si="1"/>
        <v>0.00022281831187410587</v>
      </c>
      <c r="E11" s="4">
        <f t="shared" si="2"/>
        <v>7.59483272538727E-05</v>
      </c>
      <c r="F11" s="7">
        <v>1.246</v>
      </c>
      <c r="G11" s="7">
        <v>5592</v>
      </c>
      <c r="H11" s="3">
        <v>5592</v>
      </c>
      <c r="I11" s="3">
        <f t="shared" si="3"/>
        <v>0</v>
      </c>
    </row>
    <row r="14" spans="1:2" ht="12.75">
      <c r="A14" s="19" t="s">
        <v>38</v>
      </c>
      <c r="B14" s="19"/>
    </row>
    <row r="15" spans="1:2" ht="12.75">
      <c r="A15" s="10">
        <f>E24</f>
        <v>10005.599</v>
      </c>
      <c r="B15" s="2" t="s">
        <v>1</v>
      </c>
    </row>
    <row r="18" spans="5:7" ht="12.75">
      <c r="E18" s="19" t="s">
        <v>24</v>
      </c>
      <c r="F18" s="19"/>
      <c r="G18" s="19"/>
    </row>
    <row r="19" spans="5:7" ht="12.75">
      <c r="E19" s="26">
        <v>40236</v>
      </c>
      <c r="F19" s="26"/>
      <c r="G19" s="26"/>
    </row>
    <row r="21" spans="1:2" ht="12.75">
      <c r="A21" s="22" t="s">
        <v>27</v>
      </c>
      <c r="B21" s="22"/>
    </row>
    <row r="22" spans="1:5" ht="12.75">
      <c r="A22" s="22" t="s">
        <v>72</v>
      </c>
      <c r="B22" s="22"/>
      <c r="D22" s="8" t="s">
        <v>51</v>
      </c>
      <c r="E22" s="9">
        <v>0.101</v>
      </c>
    </row>
    <row r="23" spans="1:5" ht="12.75">
      <c r="A23" s="1"/>
      <c r="B23" s="1"/>
      <c r="D23" s="8" t="s">
        <v>52</v>
      </c>
      <c r="E23" s="9">
        <v>10005.7</v>
      </c>
    </row>
    <row r="24" spans="1:5" ht="12.75">
      <c r="A24" s="22" t="s">
        <v>55</v>
      </c>
      <c r="B24" s="22"/>
      <c r="D24" s="8" t="s">
        <v>54</v>
      </c>
      <c r="E24" s="9">
        <f>E23-E22</f>
        <v>10005.599</v>
      </c>
    </row>
    <row r="25" spans="1:2" ht="12.75">
      <c r="A25" s="22">
        <v>3.4772</v>
      </c>
      <c r="B25" s="22"/>
    </row>
  </sheetData>
  <mergeCells count="8">
    <mergeCell ref="A22:B22"/>
    <mergeCell ref="A24:B24"/>
    <mergeCell ref="A25:B25"/>
    <mergeCell ref="B1:I1"/>
    <mergeCell ref="A14:B14"/>
    <mergeCell ref="E18:G18"/>
    <mergeCell ref="E19:G19"/>
    <mergeCell ref="A21:B21"/>
  </mergeCells>
  <printOptions/>
  <pageMargins left="0.75" right="0.75" top="1" bottom="1" header="0.5" footer="0.5"/>
  <pageSetup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 topLeftCell="A1">
      <selection activeCell="J29" sqref="J29"/>
    </sheetView>
  </sheetViews>
  <sheetFormatPr defaultColWidth="9.140625" defaultRowHeight="12.75"/>
  <cols>
    <col min="3" max="3" width="9.57421875" style="0" bestFit="1" customWidth="1"/>
    <col min="5" max="5" width="11.00390625" style="0" customWidth="1"/>
  </cols>
  <sheetData>
    <row r="1" spans="2:7" ht="12.75">
      <c r="B1" s="22" t="s">
        <v>64</v>
      </c>
      <c r="C1" s="22"/>
      <c r="D1" s="22"/>
      <c r="E1" s="22"/>
      <c r="F1" s="22"/>
      <c r="G1" s="22"/>
    </row>
    <row r="2" spans="2:8" ht="12.75">
      <c r="B2" t="s">
        <v>29</v>
      </c>
      <c r="H2" t="s">
        <v>24</v>
      </c>
    </row>
    <row r="3" spans="2:8" ht="12.75">
      <c r="B3" t="s">
        <v>67</v>
      </c>
      <c r="D3">
        <v>12.204</v>
      </c>
      <c r="H3" t="s">
        <v>68</v>
      </c>
    </row>
    <row r="4" spans="2:4" ht="12.75">
      <c r="B4" t="s">
        <v>19</v>
      </c>
      <c r="C4" t="s">
        <v>17</v>
      </c>
      <c r="D4" t="s">
        <v>18</v>
      </c>
    </row>
    <row r="5" spans="2:8" ht="12.75">
      <c r="B5">
        <v>0</v>
      </c>
      <c r="C5">
        <v>-0.0082</v>
      </c>
      <c r="D5">
        <f aca="true" t="shared" si="0" ref="D5:D19">IF(B5&gt;0,C5/B5,0)</f>
        <v>0</v>
      </c>
      <c r="H5" t="s">
        <v>50</v>
      </c>
    </row>
    <row r="6" spans="2:4" ht="12.75">
      <c r="B6">
        <v>1E-05</v>
      </c>
      <c r="C6">
        <v>-0.0032</v>
      </c>
      <c r="D6">
        <f t="shared" si="0"/>
        <v>-320</v>
      </c>
    </row>
    <row r="7" spans="2:4" ht="12.75">
      <c r="B7">
        <v>0.0001</v>
      </c>
      <c r="C7">
        <v>0.042</v>
      </c>
      <c r="D7">
        <f t="shared" si="0"/>
        <v>420</v>
      </c>
    </row>
    <row r="8" spans="2:4" ht="12.75">
      <c r="B8">
        <v>0.001</v>
      </c>
      <c r="C8">
        <v>0.493</v>
      </c>
      <c r="D8">
        <f t="shared" si="0"/>
        <v>493</v>
      </c>
    </row>
    <row r="9" spans="2:4" ht="12.75">
      <c r="B9">
        <v>0.002</v>
      </c>
      <c r="C9">
        <v>0.9962</v>
      </c>
      <c r="D9">
        <f t="shared" si="0"/>
        <v>498.09999999999997</v>
      </c>
    </row>
    <row r="10" spans="2:4" ht="12.75">
      <c r="B10">
        <v>0.003</v>
      </c>
      <c r="C10">
        <v>1.4983</v>
      </c>
      <c r="D10">
        <f t="shared" si="0"/>
        <v>499.43333333333334</v>
      </c>
    </row>
    <row r="11" spans="2:6" ht="12.75">
      <c r="B11">
        <v>0.004</v>
      </c>
      <c r="C11">
        <v>2.0004</v>
      </c>
      <c r="D11">
        <f t="shared" si="0"/>
        <v>500.09999999999997</v>
      </c>
      <c r="F11" t="s">
        <v>31</v>
      </c>
    </row>
    <row r="12" spans="2:4" ht="12.75">
      <c r="B12">
        <v>0.00495</v>
      </c>
      <c r="C12">
        <v>2.4775</v>
      </c>
      <c r="D12">
        <f t="shared" si="0"/>
        <v>500.50505050505046</v>
      </c>
    </row>
    <row r="13" spans="2:4" ht="12.75">
      <c r="B13">
        <v>0.005</v>
      </c>
      <c r="C13">
        <v>2.5027</v>
      </c>
      <c r="D13">
        <f t="shared" si="0"/>
        <v>500.53999999999996</v>
      </c>
    </row>
    <row r="14" spans="2:4" ht="12.75">
      <c r="B14">
        <v>0.006</v>
      </c>
      <c r="C14">
        <v>3.0049</v>
      </c>
      <c r="D14">
        <f t="shared" si="0"/>
        <v>500.81666666666666</v>
      </c>
    </row>
    <row r="15" spans="2:4" ht="12.75">
      <c r="B15">
        <v>0.007</v>
      </c>
      <c r="C15">
        <v>3.5071</v>
      </c>
      <c r="D15">
        <f t="shared" si="0"/>
        <v>501.0142857142857</v>
      </c>
    </row>
    <row r="16" spans="2:4" ht="12.75">
      <c r="B16">
        <v>0.008</v>
      </c>
      <c r="C16">
        <v>4.0093</v>
      </c>
      <c r="D16">
        <f t="shared" si="0"/>
        <v>501.16249999999997</v>
      </c>
    </row>
    <row r="17" spans="2:4" ht="12.75">
      <c r="B17">
        <v>0.009</v>
      </c>
      <c r="C17">
        <v>4.5114</v>
      </c>
      <c r="D17">
        <f t="shared" si="0"/>
        <v>501.2666666666667</v>
      </c>
    </row>
    <row r="18" spans="2:4" ht="12.75">
      <c r="B18">
        <v>0.0095</v>
      </c>
      <c r="C18">
        <v>4.7627</v>
      </c>
      <c r="D18">
        <f t="shared" si="0"/>
        <v>501.33684210526314</v>
      </c>
    </row>
    <row r="19" spans="2:4" ht="12.75">
      <c r="B19">
        <v>0.00975</v>
      </c>
      <c r="C19">
        <v>4.8882</v>
      </c>
      <c r="D19">
        <f t="shared" si="0"/>
        <v>501.3538461538462</v>
      </c>
    </row>
    <row r="20" ht="12.75">
      <c r="D20">
        <f>AVERAGE(D9:D19)</f>
        <v>500.5117446495556</v>
      </c>
    </row>
    <row r="25" spans="2:5" ht="12.75">
      <c r="B25" t="s">
        <v>19</v>
      </c>
      <c r="C25" t="s">
        <v>28</v>
      </c>
      <c r="D25" t="s">
        <v>17</v>
      </c>
      <c r="E25" t="s">
        <v>18</v>
      </c>
    </row>
    <row r="26" spans="2:5" ht="12.75">
      <c r="B26">
        <v>0</v>
      </c>
      <c r="E26">
        <f aca="true" t="shared" si="1" ref="E26:E33">IF(B26&gt;0,D26/B26,0)</f>
        <v>0</v>
      </c>
    </row>
    <row r="27" spans="2:5" ht="12.75">
      <c r="B27">
        <v>1E-05</v>
      </c>
      <c r="E27">
        <f t="shared" si="1"/>
        <v>0</v>
      </c>
    </row>
    <row r="28" spans="2:5" ht="12.75">
      <c r="B28">
        <v>0.0001</v>
      </c>
      <c r="E28">
        <f t="shared" si="1"/>
        <v>0</v>
      </c>
    </row>
    <row r="29" spans="2:5" ht="12.75">
      <c r="B29">
        <v>0.001</v>
      </c>
      <c r="E29">
        <f t="shared" si="1"/>
        <v>0</v>
      </c>
    </row>
    <row r="30" spans="2:5" ht="12.75">
      <c r="B30">
        <v>0.002</v>
      </c>
      <c r="E30">
        <f t="shared" si="1"/>
        <v>0</v>
      </c>
    </row>
    <row r="31" spans="2:5" ht="12.75">
      <c r="B31">
        <v>0.003</v>
      </c>
      <c r="E31">
        <f t="shared" si="1"/>
        <v>0</v>
      </c>
    </row>
    <row r="32" spans="2:5" ht="12.75">
      <c r="B32">
        <v>0.004</v>
      </c>
      <c r="E32">
        <f t="shared" si="1"/>
        <v>0</v>
      </c>
    </row>
    <row r="33" spans="2:5" ht="12.75">
      <c r="B33">
        <v>0.00495</v>
      </c>
      <c r="E33">
        <f t="shared" si="1"/>
        <v>0</v>
      </c>
    </row>
    <row r="34" ht="12.75">
      <c r="E34">
        <f>AVERAGE(E28:E33)</f>
        <v>0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3"/>
  <sheetViews>
    <sheetView workbookViewId="0" topLeftCell="A1">
      <selection activeCell="G10" sqref="G10"/>
    </sheetView>
  </sheetViews>
  <sheetFormatPr defaultColWidth="9.140625" defaultRowHeight="12.75"/>
  <cols>
    <col min="2" max="2" width="9.8515625" style="0" bestFit="1" customWidth="1"/>
    <col min="4" max="4" width="9.7109375" style="0" bestFit="1" customWidth="1"/>
    <col min="5" max="5" width="9.28125" style="0" bestFit="1" customWidth="1"/>
    <col min="7" max="7" width="10.57421875" style="0" bestFit="1" customWidth="1"/>
  </cols>
  <sheetData>
    <row r="1" spans="2:7" ht="12.75">
      <c r="B1" s="22" t="s">
        <v>65</v>
      </c>
      <c r="C1" s="22"/>
      <c r="D1" s="22"/>
      <c r="E1" s="22"/>
      <c r="F1" s="22"/>
      <c r="G1" s="22"/>
    </row>
    <row r="2" spans="2:5" ht="12.75">
      <c r="B2" t="s">
        <v>19</v>
      </c>
      <c r="D2" t="s">
        <v>17</v>
      </c>
      <c r="E2" t="s">
        <v>18</v>
      </c>
    </row>
    <row r="3" spans="2:5" ht="12.75">
      <c r="B3">
        <v>0</v>
      </c>
      <c r="D3" s="14">
        <v>0.0016</v>
      </c>
      <c r="E3" s="15">
        <f aca="true" t="shared" si="0" ref="E3:E10">IF(B3&gt;0,D3/B3,0)</f>
        <v>0</v>
      </c>
    </row>
    <row r="4" spans="2:5" ht="12.75">
      <c r="B4">
        <v>1E-05</v>
      </c>
      <c r="D4" s="14">
        <v>0.0085</v>
      </c>
      <c r="E4" s="15">
        <f t="shared" si="0"/>
        <v>850</v>
      </c>
    </row>
    <row r="5" spans="2:5" ht="12.75">
      <c r="B5">
        <v>0.0001</v>
      </c>
      <c r="D5" s="14">
        <v>0.09443</v>
      </c>
      <c r="E5" s="15">
        <f t="shared" si="0"/>
        <v>944.3</v>
      </c>
    </row>
    <row r="6" spans="2:5" ht="12.75">
      <c r="B6">
        <v>0.001</v>
      </c>
      <c r="D6" s="14">
        <v>0.998</v>
      </c>
      <c r="E6" s="15">
        <f t="shared" si="0"/>
        <v>998</v>
      </c>
    </row>
    <row r="7" spans="2:5" ht="12.75">
      <c r="B7">
        <v>0.002</v>
      </c>
      <c r="D7" s="14">
        <v>1.9987</v>
      </c>
      <c r="E7" s="15">
        <f t="shared" si="0"/>
        <v>999.3499999999999</v>
      </c>
    </row>
    <row r="8" spans="2:7" ht="12.75">
      <c r="B8">
        <v>0.003</v>
      </c>
      <c r="D8" s="14">
        <v>3.0002</v>
      </c>
      <c r="E8" s="15">
        <f t="shared" si="0"/>
        <v>1000.0666666666666</v>
      </c>
      <c r="G8" s="2" t="s">
        <v>24</v>
      </c>
    </row>
    <row r="9" spans="2:7" ht="12.75">
      <c r="B9">
        <v>0.004</v>
      </c>
      <c r="D9" s="14">
        <v>4.0015</v>
      </c>
      <c r="E9" s="15">
        <f t="shared" si="0"/>
        <v>1000.375</v>
      </c>
      <c r="G9" s="6">
        <v>40227</v>
      </c>
    </row>
    <row r="10" spans="2:5" ht="12.75">
      <c r="B10">
        <v>0.00495</v>
      </c>
      <c r="D10" s="14">
        <v>4.9518</v>
      </c>
      <c r="E10" s="15">
        <f t="shared" si="0"/>
        <v>1000.3636363636364</v>
      </c>
    </row>
    <row r="11" ht="12.75">
      <c r="E11" s="16">
        <f>AVERAGE(E6:E10)</f>
        <v>999.6310606060606</v>
      </c>
    </row>
    <row r="13" ht="12.75">
      <c r="B13" t="s">
        <v>30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9"/>
  <sheetViews>
    <sheetView workbookViewId="0" topLeftCell="A1">
      <selection activeCell="F6" sqref="F6"/>
    </sheetView>
  </sheetViews>
  <sheetFormatPr defaultColWidth="9.140625" defaultRowHeight="12.75"/>
  <cols>
    <col min="2" max="2" width="9.8515625" style="0" bestFit="1" customWidth="1"/>
    <col min="3" max="3" width="9.7109375" style="0" bestFit="1" customWidth="1"/>
    <col min="4" max="4" width="9.28125" style="0" bestFit="1" customWidth="1"/>
    <col min="6" max="6" width="10.57421875" style="0" bestFit="1" customWidth="1"/>
  </cols>
  <sheetData>
    <row r="1" spans="2:7" ht="12.75">
      <c r="B1" s="22" t="s">
        <v>66</v>
      </c>
      <c r="C1" s="22"/>
      <c r="D1" s="22"/>
      <c r="E1" s="22"/>
      <c r="F1" s="22"/>
      <c r="G1" s="22"/>
    </row>
    <row r="2" spans="2:4" ht="12.75">
      <c r="B2" t="s">
        <v>19</v>
      </c>
      <c r="C2" t="s">
        <v>17</v>
      </c>
      <c r="D2" t="s">
        <v>18</v>
      </c>
    </row>
    <row r="3" spans="2:4" ht="12.75">
      <c r="B3">
        <v>0</v>
      </c>
      <c r="C3" s="14">
        <v>0.0059</v>
      </c>
      <c r="D3">
        <f>IF(B3&gt;0,C3/B3,0)</f>
        <v>0</v>
      </c>
    </row>
    <row r="4" spans="2:6" ht="12.75">
      <c r="B4">
        <v>1E-05</v>
      </c>
      <c r="C4" s="14">
        <v>0.00108</v>
      </c>
      <c r="D4">
        <f aca="true" t="shared" si="0" ref="D4:D17">IF(B4&gt;0,C4/B4,0)</f>
        <v>107.99999999999999</v>
      </c>
      <c r="F4" s="2" t="s">
        <v>24</v>
      </c>
    </row>
    <row r="5" spans="2:6" ht="12.75">
      <c r="B5">
        <v>0.0001</v>
      </c>
      <c r="C5" s="14">
        <v>0.05508</v>
      </c>
      <c r="D5" s="17">
        <f t="shared" si="0"/>
        <v>550.8</v>
      </c>
      <c r="F5" s="6">
        <v>40227</v>
      </c>
    </row>
    <row r="6" spans="2:4" ht="12.75">
      <c r="B6">
        <v>0.001</v>
      </c>
      <c r="C6" s="14">
        <v>0.50704</v>
      </c>
      <c r="D6" s="15">
        <f t="shared" si="0"/>
        <v>507.04</v>
      </c>
    </row>
    <row r="7" spans="2:4" ht="12.75">
      <c r="B7">
        <v>0.002</v>
      </c>
      <c r="C7" s="14">
        <v>1.00944</v>
      </c>
      <c r="D7" s="15">
        <f t="shared" si="0"/>
        <v>504.7199999999999</v>
      </c>
    </row>
    <row r="8" spans="2:4" ht="12.75">
      <c r="B8">
        <v>0.003</v>
      </c>
      <c r="C8" s="14">
        <v>1.5114</v>
      </c>
      <c r="D8" s="15">
        <f t="shared" si="0"/>
        <v>503.8</v>
      </c>
    </row>
    <row r="9" spans="2:4" ht="12.75">
      <c r="B9">
        <v>0.004</v>
      </c>
      <c r="C9" s="14">
        <v>2.0136</v>
      </c>
      <c r="D9" s="15">
        <f t="shared" si="0"/>
        <v>503.3999999999999</v>
      </c>
    </row>
    <row r="10" spans="2:4" ht="12.75">
      <c r="B10">
        <v>0.00495</v>
      </c>
      <c r="C10" s="14">
        <v>2.4905</v>
      </c>
      <c r="D10" s="15">
        <f t="shared" si="0"/>
        <v>503.13131313131305</v>
      </c>
    </row>
    <row r="11" spans="2:4" ht="12.75">
      <c r="B11">
        <v>0.005</v>
      </c>
      <c r="C11" s="14">
        <v>2.5159</v>
      </c>
      <c r="D11" s="15">
        <f t="shared" si="0"/>
        <v>503.17999999999995</v>
      </c>
    </row>
    <row r="12" spans="2:4" ht="12.75">
      <c r="B12">
        <v>0.006</v>
      </c>
      <c r="C12" s="14">
        <v>3.0179</v>
      </c>
      <c r="D12" s="15">
        <f t="shared" si="0"/>
        <v>502.98333333333335</v>
      </c>
    </row>
    <row r="13" spans="2:4" ht="12.75">
      <c r="B13">
        <v>0.007</v>
      </c>
      <c r="C13" s="14">
        <v>3.5204</v>
      </c>
      <c r="D13" s="15">
        <f t="shared" si="0"/>
        <v>502.9142857142857</v>
      </c>
    </row>
    <row r="14" spans="2:4" ht="12.75">
      <c r="B14">
        <v>0.008</v>
      </c>
      <c r="C14" s="14">
        <v>4.0223</v>
      </c>
      <c r="D14" s="15">
        <f t="shared" si="0"/>
        <v>502.7875</v>
      </c>
    </row>
    <row r="15" spans="2:4" ht="12.75">
      <c r="B15">
        <v>0.009</v>
      </c>
      <c r="C15" s="14">
        <v>4.5244</v>
      </c>
      <c r="D15" s="15">
        <f t="shared" si="0"/>
        <v>502.71111111111117</v>
      </c>
    </row>
    <row r="16" spans="2:4" ht="12.75">
      <c r="B16">
        <v>0.0095</v>
      </c>
      <c r="C16" s="14">
        <v>4.7759</v>
      </c>
      <c r="D16" s="15">
        <f t="shared" si="0"/>
        <v>502.7263157894737</v>
      </c>
    </row>
    <row r="17" spans="2:6" ht="12.75">
      <c r="B17">
        <v>0.00975</v>
      </c>
      <c r="C17" s="14">
        <v>4.9012</v>
      </c>
      <c r="D17" s="15">
        <f t="shared" si="0"/>
        <v>502.6871794871795</v>
      </c>
      <c r="F17" t="s">
        <v>32</v>
      </c>
    </row>
    <row r="19" ht="12.75">
      <c r="D19" s="16">
        <f>AVERAGE(D6:D17)</f>
        <v>503.5067532138913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2010-02-19T06:52:57Z</cp:lastPrinted>
  <dcterms:created xsi:type="dcterms:W3CDTF">2007-03-13T05:09:28Z</dcterms:created>
  <dcterms:modified xsi:type="dcterms:W3CDTF">2010-02-28T03:50:50Z</dcterms:modified>
  <cp:category/>
  <cp:version/>
  <cp:contentType/>
  <cp:contentStatus/>
</cp:coreProperties>
</file>