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13_ncr:1_{3E10BA5B-532A-4BD4-8A01-DF7038806B2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OPTION_A" sheetId="7" r:id="rId1"/>
    <sheet name="OPTION_B" sheetId="8" r:id="rId2"/>
    <sheet name="52 Stations_12B" sheetId="1" r:id="rId3"/>
    <sheet name="50Stations_24B_Option1" sheetId="6" r:id="rId4"/>
    <sheet name="50Stations_24B_option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D30" i="8"/>
  <c r="D31" i="8" s="1"/>
  <c r="D32" i="8" s="1"/>
  <c r="D33" i="8" s="1"/>
  <c r="M52" i="8" l="1"/>
  <c r="M32" i="8"/>
  <c r="M31" i="8"/>
  <c r="M30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M3" i="8"/>
  <c r="I3" i="8"/>
  <c r="F4" i="8" s="1"/>
  <c r="I4" i="8" s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M3" i="7"/>
  <c r="F4" i="7" s="1"/>
  <c r="I3" i="7"/>
  <c r="I4" i="7" l="1"/>
  <c r="F5" i="7" s="1"/>
  <c r="I5" i="7" s="1"/>
  <c r="F6" i="7" s="1"/>
  <c r="I6" i="7" s="1"/>
  <c r="I5" i="8"/>
  <c r="F6" i="8" s="1"/>
  <c r="D20" i="7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F7" i="7" l="1"/>
  <c r="I7" i="7" s="1"/>
  <c r="I6" i="8"/>
  <c r="F7" i="8" s="1"/>
  <c r="D35" i="7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M3" i="6"/>
  <c r="I3" i="6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M3" i="5"/>
  <c r="F4" i="5" s="1"/>
  <c r="I4" i="5" s="1"/>
  <c r="I3" i="5"/>
  <c r="F8" i="7" l="1"/>
  <c r="I8" i="7" s="1"/>
  <c r="I7" i="8"/>
  <c r="F5" i="5"/>
  <c r="I5" i="5" s="1"/>
  <c r="F6" i="5" s="1"/>
  <c r="I6" i="5" s="1"/>
  <c r="F7" i="5" s="1"/>
  <c r="I7" i="5" s="1"/>
  <c r="F8" i="5" s="1"/>
  <c r="I8" i="5" s="1"/>
  <c r="F9" i="5" s="1"/>
  <c r="I9" i="5" s="1"/>
  <c r="F10" i="5" s="1"/>
  <c r="I10" i="5" s="1"/>
  <c r="F11" i="5" s="1"/>
  <c r="I11" i="5" s="1"/>
  <c r="F12" i="5" s="1"/>
  <c r="I12" i="5" s="1"/>
  <c r="F13" i="5" s="1"/>
  <c r="I13" i="5" s="1"/>
  <c r="F14" i="5" s="1"/>
  <c r="I14" i="5" s="1"/>
  <c r="F15" i="5" s="1"/>
  <c r="I15" i="5" s="1"/>
  <c r="F16" i="5" s="1"/>
  <c r="I16" i="5" s="1"/>
  <c r="D38" i="6"/>
  <c r="D39" i="6" s="1"/>
  <c r="D40" i="6" s="1"/>
  <c r="D41" i="6" s="1"/>
  <c r="D42" i="6" s="1"/>
  <c r="D43" i="6" s="1"/>
  <c r="F4" i="6"/>
  <c r="I4" i="6" s="1"/>
  <c r="F5" i="6" s="1"/>
  <c r="I5" i="6" s="1"/>
  <c r="F6" i="6" s="1"/>
  <c r="I6" i="6" s="1"/>
  <c r="F7" i="6" s="1"/>
  <c r="I7" i="6" s="1"/>
  <c r="F8" i="6" s="1"/>
  <c r="I8" i="6" s="1"/>
  <c r="F9" i="6" s="1"/>
  <c r="I9" i="6" s="1"/>
  <c r="F10" i="6" s="1"/>
  <c r="I10" i="6" s="1"/>
  <c r="F11" i="6" s="1"/>
  <c r="I11" i="6" s="1"/>
  <c r="F12" i="6" s="1"/>
  <c r="I12" i="6" s="1"/>
  <c r="F13" i="6" s="1"/>
  <c r="I13" i="6" s="1"/>
  <c r="F14" i="6" s="1"/>
  <c r="I14" i="6" s="1"/>
  <c r="F15" i="6" s="1"/>
  <c r="I15" i="6" s="1"/>
  <c r="F16" i="6" s="1"/>
  <c r="I16" i="6" s="1"/>
  <c r="F17" i="6" s="1"/>
  <c r="I17" i="6" s="1"/>
  <c r="F18" i="6" s="1"/>
  <c r="I18" i="6" s="1"/>
  <c r="F19" i="6" s="1"/>
  <c r="I19" i="6" s="1"/>
  <c r="F20" i="6" s="1"/>
  <c r="I20" i="6" s="1"/>
  <c r="F21" i="6" s="1"/>
  <c r="I21" i="6" s="1"/>
  <c r="F22" i="6" s="1"/>
  <c r="I22" i="6" s="1"/>
  <c r="F23" i="6" s="1"/>
  <c r="I23" i="6" s="1"/>
  <c r="F24" i="6" s="1"/>
  <c r="I24" i="6" s="1"/>
  <c r="F25" i="6" s="1"/>
  <c r="I25" i="6" s="1"/>
  <c r="F26" i="6" s="1"/>
  <c r="I26" i="6" s="1"/>
  <c r="F27" i="6" s="1"/>
  <c r="I27" i="6" s="1"/>
  <c r="F28" i="6" s="1"/>
  <c r="I28" i="6" s="1"/>
  <c r="F29" i="6" s="1"/>
  <c r="I29" i="6" s="1"/>
  <c r="F30" i="6" s="1"/>
  <c r="I30" i="6" s="1"/>
  <c r="F31" i="6" s="1"/>
  <c r="I31" i="6" s="1"/>
  <c r="F32" i="6" s="1"/>
  <c r="I32" i="6" s="1"/>
  <c r="F33" i="6" s="1"/>
  <c r="I33" i="6" s="1"/>
  <c r="F34" i="6" s="1"/>
  <c r="I34" i="6" s="1"/>
  <c r="F35" i="6" s="1"/>
  <c r="I35" i="6" s="1"/>
  <c r="F36" i="6" s="1"/>
  <c r="I36" i="6" s="1"/>
  <c r="F37" i="6" s="1"/>
  <c r="I37" i="6" s="1"/>
  <c r="D18" i="5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F8" i="8" l="1"/>
  <c r="I8" i="8" s="1"/>
  <c r="F9" i="8" s="1"/>
  <c r="F9" i="7"/>
  <c r="I9" i="7" s="1"/>
  <c r="D44" i="6"/>
  <c r="D45" i="6" s="1"/>
  <c r="D46" i="6" s="1"/>
  <c r="D47" i="6" s="1"/>
  <c r="D48" i="6" s="1"/>
  <c r="D49" i="6" s="1"/>
  <c r="D50" i="6" s="1"/>
  <c r="D51" i="6" s="1"/>
  <c r="D52" i="6" s="1"/>
  <c r="D53" i="6" s="1"/>
  <c r="F17" i="5"/>
  <c r="I17" i="5" s="1"/>
  <c r="F18" i="5" s="1"/>
  <c r="I18" i="5" s="1"/>
  <c r="F19" i="5" s="1"/>
  <c r="I19" i="5" s="1"/>
  <c r="F20" i="5" s="1"/>
  <c r="I20" i="5" s="1"/>
  <c r="F21" i="5" s="1"/>
  <c r="I21" i="5" s="1"/>
  <c r="F22" i="5" s="1"/>
  <c r="I22" i="5" s="1"/>
  <c r="F23" i="5" s="1"/>
  <c r="I23" i="5" s="1"/>
  <c r="F24" i="5" s="1"/>
  <c r="I24" i="5" s="1"/>
  <c r="F25" i="5" s="1"/>
  <c r="I25" i="5" s="1"/>
  <c r="F26" i="5" s="1"/>
  <c r="I26" i="5" s="1"/>
  <c r="F27" i="5" s="1"/>
  <c r="I27" i="5" s="1"/>
  <c r="F28" i="5" s="1"/>
  <c r="I28" i="5" s="1"/>
  <c r="F29" i="5" s="1"/>
  <c r="I29" i="5" s="1"/>
  <c r="F30" i="5" s="1"/>
  <c r="I30" i="5" s="1"/>
  <c r="F31" i="5" s="1"/>
  <c r="I31" i="5" s="1"/>
  <c r="F32" i="5" s="1"/>
  <c r="I32" i="5" s="1"/>
  <c r="F33" i="5" s="1"/>
  <c r="I33" i="5" s="1"/>
  <c r="F34" i="5" s="1"/>
  <c r="I34" i="5" s="1"/>
  <c r="F35" i="5" s="1"/>
  <c r="I35" i="5" s="1"/>
  <c r="F36" i="5" s="1"/>
  <c r="I36" i="5" s="1"/>
  <c r="F37" i="5" s="1"/>
  <c r="I37" i="5" s="1"/>
  <c r="F38" i="5" s="1"/>
  <c r="I38" i="5" s="1"/>
  <c r="F39" i="5" s="1"/>
  <c r="I39" i="5" s="1"/>
  <c r="F40" i="5" s="1"/>
  <c r="I40" i="5" s="1"/>
  <c r="F41" i="5" s="1"/>
  <c r="I41" i="5" s="1"/>
  <c r="F42" i="5" s="1"/>
  <c r="I42" i="5" s="1"/>
  <c r="F43" i="5" s="1"/>
  <c r="I43" i="5" s="1"/>
  <c r="F44" i="5" s="1"/>
  <c r="I44" i="5" s="1"/>
  <c r="F45" i="5" s="1"/>
  <c r="I45" i="5" s="1"/>
  <c r="F46" i="5" s="1"/>
  <c r="I46" i="5" s="1"/>
  <c r="F47" i="5" s="1"/>
  <c r="I47" i="5" s="1"/>
  <c r="F48" i="5" s="1"/>
  <c r="I48" i="5" s="1"/>
  <c r="F49" i="5" s="1"/>
  <c r="I49" i="5" s="1"/>
  <c r="F50" i="5" s="1"/>
  <c r="I50" i="5" s="1"/>
  <c r="F51" i="5" s="1"/>
  <c r="I51" i="5" s="1"/>
  <c r="F52" i="5" s="1"/>
  <c r="I52" i="5" s="1"/>
  <c r="F53" i="5" s="1"/>
  <c r="I53" i="5" s="1"/>
  <c r="F54" i="5" s="1"/>
  <c r="I54" i="5" s="1"/>
  <c r="F55" i="5" s="1"/>
  <c r="F38" i="6"/>
  <c r="I38" i="6" s="1"/>
  <c r="F39" i="6" s="1"/>
  <c r="I39" i="6" s="1"/>
  <c r="F40" i="6" s="1"/>
  <c r="I40" i="6" s="1"/>
  <c r="F41" i="6" s="1"/>
  <c r="I41" i="6" s="1"/>
  <c r="F42" i="6" s="1"/>
  <c r="I42" i="6" s="1"/>
  <c r="F43" i="6" s="1"/>
  <c r="I43" i="6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M3" i="1"/>
  <c r="I3" i="1"/>
  <c r="F10" i="7" l="1"/>
  <c r="I10" i="7" s="1"/>
  <c r="I9" i="8"/>
  <c r="F10" i="8" s="1"/>
  <c r="F44" i="6"/>
  <c r="I44" i="6" s="1"/>
  <c r="F45" i="6" s="1"/>
  <c r="I45" i="6" s="1"/>
  <c r="F46" i="6" s="1"/>
  <c r="I46" i="6" s="1"/>
  <c r="F47" i="6" s="1"/>
  <c r="I47" i="6" s="1"/>
  <c r="F48" i="6" s="1"/>
  <c r="I48" i="6" s="1"/>
  <c r="F49" i="6" s="1"/>
  <c r="I49" i="6" s="1"/>
  <c r="F50" i="6" s="1"/>
  <c r="I50" i="6" s="1"/>
  <c r="F51" i="6" s="1"/>
  <c r="I51" i="6" s="1"/>
  <c r="F52" i="6" s="1"/>
  <c r="I52" i="6" s="1"/>
  <c r="F53" i="6" s="1"/>
  <c r="I53" i="6" s="1"/>
  <c r="F54" i="6" s="1"/>
  <c r="I54" i="6" s="1"/>
  <c r="F55" i="6" s="1"/>
  <c r="F4" i="1"/>
  <c r="I4" i="1" s="1"/>
  <c r="F5" i="1" s="1"/>
  <c r="I5" i="1" s="1"/>
  <c r="F6" i="1" s="1"/>
  <c r="I6" i="1" s="1"/>
  <c r="D55" i="1"/>
  <c r="F11" i="7" l="1"/>
  <c r="I11" i="7" s="1"/>
  <c r="I10" i="8"/>
  <c r="F11" i="8" s="1"/>
  <c r="F7" i="1"/>
  <c r="I11" i="8" l="1"/>
  <c r="F12" i="8" s="1"/>
  <c r="I7" i="1"/>
  <c r="F8" i="1" s="1"/>
  <c r="F12" i="7" l="1"/>
  <c r="I12" i="7" s="1"/>
  <c r="I12" i="8"/>
  <c r="F13" i="8" s="1"/>
  <c r="I8" i="1"/>
  <c r="F9" i="1" s="1"/>
  <c r="I9" i="1" s="1"/>
  <c r="F10" i="1" s="1"/>
  <c r="I10" i="1" s="1"/>
  <c r="F11" i="1" s="1"/>
  <c r="I11" i="1" s="1"/>
  <c r="F13" i="7" l="1"/>
  <c r="I13" i="7" s="1"/>
  <c r="I13" i="8"/>
  <c r="F14" i="8" s="1"/>
  <c r="F12" i="1"/>
  <c r="I12" i="1" s="1"/>
  <c r="F14" i="7" l="1"/>
  <c r="I14" i="7" s="1"/>
  <c r="I14" i="8"/>
  <c r="F15" i="8" s="1"/>
  <c r="F13" i="1"/>
  <c r="I13" i="1" s="1"/>
  <c r="F15" i="7" l="1"/>
  <c r="I15" i="7" s="1"/>
  <c r="I15" i="8"/>
  <c r="F16" i="8" s="1"/>
  <c r="F14" i="1"/>
  <c r="F16" i="7" l="1"/>
  <c r="I16" i="7" s="1"/>
  <c r="I16" i="8"/>
  <c r="F17" i="8" s="1"/>
  <c r="I14" i="1"/>
  <c r="F15" i="1" s="1"/>
  <c r="F17" i="7" l="1"/>
  <c r="I17" i="8"/>
  <c r="F18" i="8" s="1"/>
  <c r="I15" i="1"/>
  <c r="F16" i="1" s="1"/>
  <c r="F18" i="7" l="1"/>
  <c r="I17" i="7"/>
  <c r="I18" i="8"/>
  <c r="F19" i="8" s="1"/>
  <c r="I16" i="1"/>
  <c r="F17" i="1" s="1"/>
  <c r="I18" i="7" l="1"/>
  <c r="F19" i="7" s="1"/>
  <c r="I19" i="7" s="1"/>
  <c r="F20" i="7" s="1"/>
  <c r="I19" i="8"/>
  <c r="F20" i="8" s="1"/>
  <c r="I17" i="1"/>
  <c r="F18" i="1" s="1"/>
  <c r="I18" i="1" s="1"/>
  <c r="F19" i="1" s="1"/>
  <c r="I19" i="1" s="1"/>
  <c r="F20" i="1" s="1"/>
  <c r="I20" i="1" s="1"/>
  <c r="F21" i="1" s="1"/>
  <c r="I20" i="7" l="1"/>
  <c r="F21" i="7" s="1"/>
  <c r="I20" i="8"/>
  <c r="F21" i="8" s="1"/>
  <c r="I21" i="1"/>
  <c r="F22" i="1" s="1"/>
  <c r="I21" i="7" l="1"/>
  <c r="F22" i="7" s="1"/>
  <c r="I21" i="8"/>
  <c r="F22" i="8" s="1"/>
  <c r="I22" i="1"/>
  <c r="F23" i="1" s="1"/>
  <c r="I23" i="1" s="1"/>
  <c r="F24" i="1" s="1"/>
  <c r="I24" i="1" s="1"/>
  <c r="F25" i="1" s="1"/>
  <c r="I25" i="1" s="1"/>
  <c r="F26" i="1" s="1"/>
  <c r="I26" i="1" s="1"/>
  <c r="I22" i="7" l="1"/>
  <c r="F23" i="7" s="1"/>
  <c r="I22" i="8"/>
  <c r="F23" i="8" s="1"/>
  <c r="F27" i="1"/>
  <c r="I27" i="1" s="1"/>
  <c r="I23" i="7" l="1"/>
  <c r="F24" i="7" s="1"/>
  <c r="I23" i="8"/>
  <c r="F24" i="8" s="1"/>
  <c r="F28" i="1"/>
  <c r="I28" i="1" s="1"/>
  <c r="I24" i="7" l="1"/>
  <c r="F25" i="7" s="1"/>
  <c r="I24" i="8"/>
  <c r="F25" i="8" s="1"/>
  <c r="F29" i="1"/>
  <c r="I29" i="1" s="1"/>
  <c r="I25" i="7" l="1"/>
  <c r="F26" i="7" s="1"/>
  <c r="I26" i="7" s="1"/>
  <c r="F27" i="7" s="1"/>
  <c r="I27" i="7" s="1"/>
  <c r="F28" i="7" s="1"/>
  <c r="I28" i="7" s="1"/>
  <c r="F29" i="7" s="1"/>
  <c r="I29" i="7" s="1"/>
  <c r="F30" i="7" s="1"/>
  <c r="I30" i="7" s="1"/>
  <c r="F31" i="7" s="1"/>
  <c r="I31" i="7" s="1"/>
  <c r="F32" i="7" s="1"/>
  <c r="I32" i="7" s="1"/>
  <c r="F33" i="7" s="1"/>
  <c r="I33" i="7" s="1"/>
  <c r="I25" i="8"/>
  <c r="F26" i="8" s="1"/>
  <c r="F30" i="1"/>
  <c r="I30" i="1" s="1"/>
  <c r="F34" i="7" l="1"/>
  <c r="I34" i="7" s="1"/>
  <c r="I26" i="8"/>
  <c r="F27" i="8" s="1"/>
  <c r="F31" i="1"/>
  <c r="I31" i="1" s="1"/>
  <c r="F35" i="7" l="1"/>
  <c r="I35" i="7" s="1"/>
  <c r="I27" i="8"/>
  <c r="F28" i="8" s="1"/>
  <c r="F32" i="1"/>
  <c r="F36" i="7" l="1"/>
  <c r="I36" i="7" s="1"/>
  <c r="I28" i="8"/>
  <c r="F29" i="8" s="1"/>
  <c r="I32" i="1"/>
  <c r="F33" i="1" s="1"/>
  <c r="F37" i="7" l="1"/>
  <c r="I37" i="7" s="1"/>
  <c r="I29" i="8"/>
  <c r="F30" i="8" s="1"/>
  <c r="I33" i="1"/>
  <c r="F34" i="1" s="1"/>
  <c r="F38" i="7" l="1"/>
  <c r="I38" i="7" s="1"/>
  <c r="I30" i="8"/>
  <c r="F31" i="8" s="1"/>
  <c r="I34" i="1"/>
  <c r="F35" i="1" s="1"/>
  <c r="F39" i="7" l="1"/>
  <c r="I39" i="7" s="1"/>
  <c r="I35" i="1"/>
  <c r="F36" i="1" s="1"/>
  <c r="I36" i="1" s="1"/>
  <c r="F37" i="1" s="1"/>
  <c r="I37" i="1" s="1"/>
  <c r="F38" i="1" s="1"/>
  <c r="I38" i="1" s="1"/>
  <c r="F39" i="1" s="1"/>
  <c r="I39" i="1" s="1"/>
  <c r="F40" i="1" s="1"/>
  <c r="I40" i="1" s="1"/>
  <c r="F40" i="7" l="1"/>
  <c r="I40" i="7" s="1"/>
  <c r="F41" i="1"/>
  <c r="I41" i="1" s="1"/>
  <c r="F41" i="7" l="1"/>
  <c r="I41" i="7" s="1"/>
  <c r="F42" i="1"/>
  <c r="I42" i="1" s="1"/>
  <c r="F42" i="7" l="1"/>
  <c r="I42" i="7" s="1"/>
  <c r="F43" i="1"/>
  <c r="I43" i="1" s="1"/>
  <c r="F43" i="7" l="1"/>
  <c r="I43" i="7" s="1"/>
  <c r="F44" i="1"/>
  <c r="I44" i="1" s="1"/>
  <c r="F44" i="7" l="1"/>
  <c r="I44" i="7" s="1"/>
  <c r="F45" i="1"/>
  <c r="I45" i="1" s="1"/>
  <c r="F45" i="7" l="1"/>
  <c r="I45" i="7" s="1"/>
  <c r="F46" i="1"/>
  <c r="I46" i="1" s="1"/>
  <c r="F46" i="7" l="1"/>
  <c r="I46" i="7" s="1"/>
  <c r="F47" i="1"/>
  <c r="F47" i="7" l="1"/>
  <c r="I47" i="7" s="1"/>
  <c r="I47" i="1"/>
  <c r="F48" i="1" s="1"/>
  <c r="F48" i="7" l="1"/>
  <c r="I48" i="7" s="1"/>
  <c r="I48" i="1"/>
  <c r="F49" i="1" s="1"/>
  <c r="F49" i="7" l="1"/>
  <c r="I49" i="7" s="1"/>
  <c r="I49" i="1"/>
  <c r="F50" i="1" s="1"/>
  <c r="F50" i="7" l="1"/>
  <c r="I50" i="7" s="1"/>
  <c r="I50" i="1"/>
  <c r="F51" i="1" s="1"/>
  <c r="I51" i="1" s="1"/>
  <c r="F52" i="1" s="1"/>
  <c r="I52" i="1" s="1"/>
  <c r="F53" i="1" s="1"/>
  <c r="I53" i="1" s="1"/>
  <c r="F54" i="1" s="1"/>
  <c r="I54" i="1" s="1"/>
  <c r="F55" i="1" s="1"/>
  <c r="I55" i="1" s="1"/>
  <c r="F51" i="7" l="1"/>
  <c r="I51" i="7" s="1"/>
  <c r="F56" i="1"/>
  <c r="I56" i="1" s="1"/>
  <c r="F52" i="7" l="1"/>
  <c r="F57" i="1"/>
  <c r="I52" i="7" l="1"/>
  <c r="F53" i="7" s="1"/>
  <c r="I31" i="8" l="1"/>
  <c r="F32" i="8" s="1"/>
  <c r="I32" i="8" l="1"/>
  <c r="F33" i="8" l="1"/>
  <c r="I33" i="8" s="1"/>
  <c r="F34" i="8" s="1"/>
  <c r="I34" i="8" s="1"/>
  <c r="F35" i="8" s="1"/>
  <c r="I35" i="8" l="1"/>
  <c r="F36" i="8" s="1"/>
  <c r="I36" i="8" l="1"/>
  <c r="F37" i="8" s="1"/>
  <c r="I37" i="8" l="1"/>
  <c r="F38" i="8" s="1"/>
  <c r="I38" i="8" l="1"/>
  <c r="F39" i="8" s="1"/>
  <c r="I39" i="8" l="1"/>
  <c r="F40" i="8" s="1"/>
  <c r="I40" i="8" l="1"/>
  <c r="F41" i="8" s="1"/>
  <c r="I41" i="8" l="1"/>
  <c r="F42" i="8" s="1"/>
  <c r="I42" i="8" l="1"/>
  <c r="F43" i="8" s="1"/>
  <c r="I43" i="8" l="1"/>
  <c r="F44" i="8" s="1"/>
  <c r="I44" i="8" l="1"/>
  <c r="F45" i="8" s="1"/>
  <c r="I45" i="8" l="1"/>
  <c r="F46" i="8" s="1"/>
  <c r="I46" i="8" l="1"/>
  <c r="F47" i="8" s="1"/>
  <c r="I47" i="8" l="1"/>
  <c r="F48" i="8" s="1"/>
  <c r="I48" i="8" l="1"/>
  <c r="F49" i="8" s="1"/>
  <c r="I49" i="8" l="1"/>
  <c r="F50" i="8" s="1"/>
  <c r="I50" i="8" l="1"/>
  <c r="F51" i="8" s="1"/>
  <c r="I51" i="8" l="1"/>
  <c r="F52" i="8" l="1"/>
  <c r="I52" i="8" s="1"/>
  <c r="F53" i="8" s="1"/>
</calcChain>
</file>

<file path=xl/sharedStrings.xml><?xml version="1.0" encoding="utf-8"?>
<sst xmlns="http://schemas.openxmlformats.org/spreadsheetml/2006/main" count="952" uniqueCount="198">
  <si>
    <t>Lat</t>
  </si>
  <si>
    <t>Lon</t>
  </si>
  <si>
    <t>sta</t>
  </si>
  <si>
    <t>Proc.#</t>
  </si>
  <si>
    <t>ETA</t>
  </si>
  <si>
    <t>hrs on sta</t>
  </si>
  <si>
    <t>PrPOOS</t>
  </si>
  <si>
    <t>ETD</t>
  </si>
  <si>
    <t>Miles 2 next</t>
  </si>
  <si>
    <t>Ship Speed</t>
  </si>
  <si>
    <t xml:space="preserve">Transit Time </t>
  </si>
  <si>
    <t>MarFac</t>
  </si>
  <si>
    <t>32 50.8</t>
  </si>
  <si>
    <t>117 31.9</t>
  </si>
  <si>
    <t>93/30</t>
  </si>
  <si>
    <t>33 29.7</t>
  </si>
  <si>
    <t>117 44.8</t>
  </si>
  <si>
    <t>90/27.7</t>
  </si>
  <si>
    <t>33 29.1</t>
  </si>
  <si>
    <t>117 46.1</t>
  </si>
  <si>
    <t>90/28</t>
  </si>
  <si>
    <t>33 25.1</t>
  </si>
  <si>
    <t>117 54.3</t>
  </si>
  <si>
    <t>90/30</t>
  </si>
  <si>
    <t>33 15.1</t>
  </si>
  <si>
    <t>118 15.0</t>
  </si>
  <si>
    <t>90/35</t>
  </si>
  <si>
    <t>33 11.1</t>
  </si>
  <si>
    <t>118 23.2</t>
  </si>
  <si>
    <t>90/37</t>
  </si>
  <si>
    <t>32 55.1</t>
  </si>
  <si>
    <t>118 56.1</t>
  </si>
  <si>
    <t>90/45</t>
  </si>
  <si>
    <t>32 39.1</t>
  </si>
  <si>
    <t>119 28.9</t>
  </si>
  <si>
    <t>90/53</t>
  </si>
  <si>
    <t>32 25.1</t>
  </si>
  <si>
    <t>119 57.6</t>
  </si>
  <si>
    <t>90/60</t>
  </si>
  <si>
    <t>32 05.1</t>
  </si>
  <si>
    <t>120 38.3</t>
  </si>
  <si>
    <t>90/70</t>
  </si>
  <si>
    <t>31 45.1</t>
  </si>
  <si>
    <t>121 18.9</t>
  </si>
  <si>
    <t>90/80</t>
  </si>
  <si>
    <t>31 25.1</t>
  </si>
  <si>
    <t>121 59.4</t>
  </si>
  <si>
    <t>90/90</t>
  </si>
  <si>
    <t>31 05.1</t>
  </si>
  <si>
    <t>122 39.7</t>
  </si>
  <si>
    <t>90/100</t>
  </si>
  <si>
    <t>30 45.1</t>
  </si>
  <si>
    <t>123 19.9</t>
  </si>
  <si>
    <t>90/110</t>
  </si>
  <si>
    <t>30 25.1</t>
  </si>
  <si>
    <t>123 59.9</t>
  </si>
  <si>
    <t>90/120</t>
  </si>
  <si>
    <t>31 39.4</t>
  </si>
  <si>
    <t>123 04.2</t>
  </si>
  <si>
    <t>87/100</t>
  </si>
  <si>
    <t>31 59.4</t>
  </si>
  <si>
    <t>122 23.6</t>
  </si>
  <si>
    <t>87/90</t>
  </si>
  <si>
    <t>32 19.4</t>
  </si>
  <si>
    <t>121 42.9</t>
  </si>
  <si>
    <t>87/80</t>
  </si>
  <si>
    <t>32 39.4</t>
  </si>
  <si>
    <t>121 02.0</t>
  </si>
  <si>
    <t>87/70</t>
  </si>
  <si>
    <t>32 59.4</t>
  </si>
  <si>
    <t>120 21.0</t>
  </si>
  <si>
    <t>87/60</t>
  </si>
  <si>
    <t>33 09.4</t>
  </si>
  <si>
    <t>120 00.4</t>
  </si>
  <si>
    <t>87/55</t>
  </si>
  <si>
    <t>33 19.4</t>
  </si>
  <si>
    <t>119 39.8</t>
  </si>
  <si>
    <t>87/50</t>
  </si>
  <si>
    <t>33 29.4</t>
  </si>
  <si>
    <t>119 19.1</t>
  </si>
  <si>
    <t>87/45</t>
  </si>
  <si>
    <t>33 39.4</t>
  </si>
  <si>
    <t>118 58.5</t>
  </si>
  <si>
    <t>87/40</t>
  </si>
  <si>
    <t>34 00.8</t>
  </si>
  <si>
    <t>118 49.9</t>
  </si>
  <si>
    <t>87/35</t>
  </si>
  <si>
    <t>33 53.4</t>
  </si>
  <si>
    <t>118 29.4</t>
  </si>
  <si>
    <t>87/33</t>
  </si>
  <si>
    <t>33 53.3</t>
  </si>
  <si>
    <t>118 26.7</t>
  </si>
  <si>
    <t>86.8/32.5</t>
  </si>
  <si>
    <t>33 49.4</t>
  </si>
  <si>
    <t>118 37.7</t>
  </si>
  <si>
    <t>85.4/35.8</t>
  </si>
  <si>
    <t>33 52.7</t>
  </si>
  <si>
    <t>120 08.0</t>
  </si>
  <si>
    <t>83/51</t>
  </si>
  <si>
    <t>33 44.7</t>
  </si>
  <si>
    <t>120 24.6</t>
  </si>
  <si>
    <t>83/55</t>
  </si>
  <si>
    <t>33 34.7</t>
  </si>
  <si>
    <t>120 45.3</t>
  </si>
  <si>
    <t>83/60</t>
  </si>
  <si>
    <t>33 14.7</t>
  </si>
  <si>
    <t>121 26.6</t>
  </si>
  <si>
    <t>83/70</t>
  </si>
  <si>
    <t>32 54.7</t>
  </si>
  <si>
    <t>122 07.7</t>
  </si>
  <si>
    <t>83/80</t>
  </si>
  <si>
    <t>32 34.7</t>
  </si>
  <si>
    <t>122 48.7</t>
  </si>
  <si>
    <t>83/90</t>
  </si>
  <si>
    <t>32 14.7</t>
  </si>
  <si>
    <t>123 29.5</t>
  </si>
  <si>
    <t>83/100</t>
  </si>
  <si>
    <t>32 49.0</t>
  </si>
  <si>
    <t>123 54.4</t>
  </si>
  <si>
    <t>80/100</t>
  </si>
  <si>
    <t>33 09.0</t>
  </si>
  <si>
    <t>123 13.3</t>
  </si>
  <si>
    <t>80/90</t>
  </si>
  <si>
    <t>33 29.0</t>
  </si>
  <si>
    <t>122 32.0</t>
  </si>
  <si>
    <t>80/80</t>
  </si>
  <si>
    <t>33 49.0</t>
  </si>
  <si>
    <t>121 50.6</t>
  </si>
  <si>
    <t>80/70</t>
  </si>
  <si>
    <t>34 09.0</t>
  </si>
  <si>
    <t>121 09.0</t>
  </si>
  <si>
    <t>80/60</t>
  </si>
  <si>
    <t>34 19.0</t>
  </si>
  <si>
    <t>120 48.1</t>
  </si>
  <si>
    <t>80/55</t>
  </si>
  <si>
    <t>34 43.3</t>
  </si>
  <si>
    <t>121 32.9</t>
  </si>
  <si>
    <t>77/60</t>
  </si>
  <si>
    <t>34 53.3</t>
  </si>
  <si>
    <t>121 11.9</t>
  </si>
  <si>
    <t>77/55</t>
  </si>
  <si>
    <t>35 01.3</t>
  </si>
  <si>
    <t>120 55.1</t>
  </si>
  <si>
    <t>77/51</t>
  </si>
  <si>
    <t>35 05.3</t>
  </si>
  <si>
    <t>120 46.6</t>
  </si>
  <si>
    <t>77/49</t>
  </si>
  <si>
    <t>34 27.0</t>
  </si>
  <si>
    <t>120 31.4</t>
  </si>
  <si>
    <t>80/51</t>
  </si>
  <si>
    <t>34 27.7</t>
  </si>
  <si>
    <t>120 29.1</t>
  </si>
  <si>
    <t>80/50.5</t>
  </si>
  <si>
    <t>34 24.5</t>
  </si>
  <si>
    <t>119 48.1</t>
  </si>
  <si>
    <t>81.8/46.9</t>
  </si>
  <si>
    <t>34 16.5</t>
  </si>
  <si>
    <t>120 01.5</t>
  </si>
  <si>
    <t>81.7/43.5</t>
  </si>
  <si>
    <t>34 15.5</t>
  </si>
  <si>
    <t>119 19.4</t>
  </si>
  <si>
    <t>83/39.4</t>
  </si>
  <si>
    <t>34 13.5</t>
  </si>
  <si>
    <t>119 24.7</t>
  </si>
  <si>
    <t>83/40.6</t>
  </si>
  <si>
    <t>34 10.7</t>
  </si>
  <si>
    <t>119 30.5</t>
  </si>
  <si>
    <t>83/42</t>
  </si>
  <si>
    <t>Sea Buoy</t>
  </si>
  <si>
    <t>Marfac</t>
  </si>
  <si>
    <t xml:space="preserve">*missing four stations </t>
  </si>
  <si>
    <t>CalCOFI 2411SR (53 station pattern)</t>
  </si>
  <si>
    <t>C1177</t>
  </si>
  <si>
    <t>W292W</t>
  </si>
  <si>
    <t>SOAR</t>
  </si>
  <si>
    <t>W291</t>
  </si>
  <si>
    <t>W289S  3A</t>
  </si>
  <si>
    <t>W289S 4A</t>
  </si>
  <si>
    <t>W289S 5A</t>
  </si>
  <si>
    <t>W289S 6A</t>
  </si>
  <si>
    <t>W289S 7A</t>
  </si>
  <si>
    <t>W289S 7B</t>
  </si>
  <si>
    <t>W289S 6B</t>
  </si>
  <si>
    <t>W289S 5B</t>
  </si>
  <si>
    <t>W289S 4B</t>
  </si>
  <si>
    <t>W289S 3E</t>
  </si>
  <si>
    <t>W532S M2</t>
  </si>
  <si>
    <t>W532S 5C</t>
  </si>
  <si>
    <t>W537 C1176</t>
  </si>
  <si>
    <t>W532E 5C</t>
  </si>
  <si>
    <t>W532E M1</t>
  </si>
  <si>
    <t xml:space="preserve">Reduced PrPOOS: </t>
  </si>
  <si>
    <t>Reduced PrPOOS:</t>
  </si>
  <si>
    <t xml:space="preserve">Boat Transfer </t>
  </si>
  <si>
    <t>Boat Transfer</t>
  </si>
  <si>
    <t>Boat Transfer 2</t>
  </si>
  <si>
    <t xml:space="preserve"> (Ventura)</t>
  </si>
  <si>
    <t xml:space="preserve">(Santa Monica)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</si>
</sst>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dd/mmm/yyyy\ hh:mm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MS Sans Serif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0" tint="-0.499984740745262"/>
      <name val="Calibri"/>
      <family val="2"/>
    </font>
    <font>
      <b/>
      <sz val="10"/>
      <color rgb="FFC00000"/>
      <name val="Arial"/>
      <family val="2"/>
    </font>
    <font>
      <b/>
      <sz val="10"/>
      <color rgb="FFFF0000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Calibri"/>
      <family val="2"/>
    </font>
    <font>
      <b/>
      <sz val="12"/>
      <color rgb="FFFF0000"/>
      <name val="MS Sans Serif"/>
    </font>
    <font>
      <b/>
      <sz val="12"/>
      <color rgb="FFFF0000"/>
      <name val="MS Sans Serif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12" fillId="0" borderId="0"/>
  </cellStyleXfs>
  <cellXfs count="127">
    <xf numFmtId="0" fontId="0" fillId="0" borderId="0" xfId="0"/>
    <xf numFmtId="0" fontId="3" fillId="0" borderId="2" xfId="2" applyFont="1" applyBorder="1" applyAlignment="1">
      <alignment horizontal="left"/>
    </xf>
    <xf numFmtId="0" fontId="4" fillId="0" borderId="3" xfId="2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left"/>
    </xf>
    <xf numFmtId="165" fontId="5" fillId="0" borderId="3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4" fillId="0" borderId="0" xfId="0" applyFont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0" fontId="6" fillId="0" borderId="6" xfId="2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0" xfId="2" applyFont="1" applyAlignment="1">
      <alignment horizontal="center"/>
    </xf>
    <xf numFmtId="165" fontId="8" fillId="3" borderId="9" xfId="2" applyNumberFormat="1" applyFont="1" applyFill="1" applyBorder="1" applyAlignment="1">
      <alignment horizontal="center"/>
    </xf>
    <xf numFmtId="165" fontId="4" fillId="0" borderId="0" xfId="2" applyNumberFormat="1" applyFont="1" applyAlignment="1">
      <alignment horizontal="left"/>
    </xf>
    <xf numFmtId="0" fontId="9" fillId="0" borderId="0" xfId="0" applyFont="1"/>
    <xf numFmtId="2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2" applyFont="1"/>
    <xf numFmtId="22" fontId="4" fillId="0" borderId="0" xfId="0" applyNumberFormat="1" applyFont="1" applyAlignment="1">
      <alignment horizontal="center"/>
    </xf>
    <xf numFmtId="0" fontId="13" fillId="0" borderId="0" xfId="3" applyFont="1" applyAlignment="1">
      <alignment horizontal="center" wrapText="1"/>
    </xf>
    <xf numFmtId="0" fontId="14" fillId="0" borderId="2" xfId="2" applyFont="1" applyBorder="1"/>
    <xf numFmtId="0" fontId="14" fillId="0" borderId="3" xfId="2" applyFont="1" applyBorder="1"/>
    <xf numFmtId="0" fontId="14" fillId="0" borderId="3" xfId="0" applyFont="1" applyBorder="1" applyAlignment="1">
      <alignment horizontal="center"/>
    </xf>
    <xf numFmtId="0" fontId="16" fillId="0" borderId="0" xfId="2" applyFont="1"/>
    <xf numFmtId="22" fontId="16" fillId="0" borderId="0" xfId="0" applyNumberFormat="1" applyFont="1" applyAlignment="1">
      <alignment horizontal="center"/>
    </xf>
    <xf numFmtId="165" fontId="15" fillId="0" borderId="0" xfId="2" applyNumberFormat="1" applyFont="1" applyAlignment="1">
      <alignment horizontal="center"/>
    </xf>
    <xf numFmtId="2" fontId="16" fillId="0" borderId="0" xfId="2" applyNumberFormat="1" applyFont="1" applyAlignment="1">
      <alignment horizontal="center"/>
    </xf>
    <xf numFmtId="165" fontId="16" fillId="0" borderId="0" xfId="2" applyNumberFormat="1" applyFont="1" applyAlignment="1">
      <alignment horizontal="left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6" fillId="0" borderId="0" xfId="0" applyFont="1"/>
    <xf numFmtId="165" fontId="8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0" xfId="2" applyFont="1"/>
    <xf numFmtId="0" fontId="14" fillId="0" borderId="0" xfId="0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0" xfId="2" quotePrefix="1" applyFont="1"/>
    <xf numFmtId="165" fontId="1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20" fontId="9" fillId="0" borderId="0" xfId="2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165" fontId="19" fillId="3" borderId="9" xfId="2" applyNumberFormat="1" applyFont="1" applyFill="1" applyBorder="1" applyAlignment="1">
      <alignment horizontal="center"/>
    </xf>
    <xf numFmtId="2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center"/>
    </xf>
    <xf numFmtId="0" fontId="11" fillId="3" borderId="9" xfId="2" applyFont="1" applyFill="1" applyBorder="1" applyAlignment="1">
      <alignment horizontal="center"/>
    </xf>
    <xf numFmtId="0" fontId="9" fillId="0" borderId="0" xfId="2" applyFont="1"/>
    <xf numFmtId="0" fontId="9" fillId="0" borderId="10" xfId="1" applyNumberFormat="1" applyFont="1" applyFill="1" applyBorder="1" applyAlignment="1">
      <alignment horizontal="center"/>
    </xf>
    <xf numFmtId="2" fontId="9" fillId="0" borderId="1" xfId="1" applyNumberFormat="1" applyFont="1" applyFill="1" applyAlignment="1">
      <alignment horizontal="center"/>
    </xf>
    <xf numFmtId="22" fontId="9" fillId="0" borderId="0" xfId="0" applyNumberFormat="1" applyFont="1" applyAlignment="1">
      <alignment horizontal="center"/>
    </xf>
    <xf numFmtId="0" fontId="1" fillId="0" borderId="0" xfId="0" applyFont="1"/>
    <xf numFmtId="0" fontId="20" fillId="0" borderId="0" xfId="3" applyFont="1" applyAlignment="1">
      <alignment horizontal="center" wrapText="1"/>
    </xf>
    <xf numFmtId="165" fontId="21" fillId="3" borderId="9" xfId="2" applyNumberFormat="1" applyFont="1" applyFill="1" applyBorder="1" applyAlignment="1">
      <alignment horizontal="center"/>
    </xf>
    <xf numFmtId="165" fontId="21" fillId="4" borderId="9" xfId="2" applyNumberFormat="1" applyFont="1" applyFill="1" applyBorder="1" applyAlignment="1">
      <alignment horizontal="center"/>
    </xf>
    <xf numFmtId="165" fontId="22" fillId="3" borderId="9" xfId="2" applyNumberFormat="1" applyFont="1" applyFill="1" applyBorder="1" applyAlignment="1">
      <alignment horizontal="center"/>
    </xf>
    <xf numFmtId="165" fontId="22" fillId="0" borderId="0" xfId="2" applyNumberFormat="1" applyFont="1" applyAlignment="1">
      <alignment horizontal="center"/>
    </xf>
    <xf numFmtId="20" fontId="6" fillId="0" borderId="11" xfId="2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4" borderId="0" xfId="2" applyFont="1" applyFill="1"/>
    <xf numFmtId="2" fontId="9" fillId="4" borderId="0" xfId="2" applyNumberFormat="1" applyFont="1" applyFill="1" applyAlignment="1">
      <alignment horizontal="center"/>
    </xf>
    <xf numFmtId="2" fontId="9" fillId="4" borderId="1" xfId="1" applyNumberFormat="1" applyFont="1" applyFill="1" applyAlignment="1">
      <alignment horizontal="center"/>
    </xf>
    <xf numFmtId="0" fontId="9" fillId="4" borderId="0" xfId="0" applyFont="1" applyFill="1"/>
    <xf numFmtId="0" fontId="9" fillId="5" borderId="0" xfId="2" applyFont="1" applyFill="1"/>
    <xf numFmtId="0" fontId="9" fillId="5" borderId="0" xfId="0" applyFont="1" applyFill="1" applyAlignment="1">
      <alignment horizontal="center"/>
    </xf>
    <xf numFmtId="165" fontId="19" fillId="5" borderId="9" xfId="2" applyNumberFormat="1" applyFont="1" applyFill="1" applyBorder="1" applyAlignment="1">
      <alignment horizontal="center"/>
    </xf>
    <xf numFmtId="2" fontId="9" fillId="5" borderId="0" xfId="2" applyNumberFormat="1" applyFont="1" applyFill="1" applyAlignment="1">
      <alignment horizontal="center"/>
    </xf>
    <xf numFmtId="165" fontId="9" fillId="5" borderId="0" xfId="2" applyNumberFormat="1" applyFont="1" applyFill="1" applyAlignment="1">
      <alignment horizontal="left"/>
    </xf>
    <xf numFmtId="0" fontId="9" fillId="5" borderId="10" xfId="1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9" fillId="5" borderId="0" xfId="2" applyFont="1" applyFill="1" applyAlignment="1">
      <alignment horizontal="center"/>
    </xf>
    <xf numFmtId="0" fontId="9" fillId="6" borderId="0" xfId="2" applyFont="1" applyFill="1"/>
    <xf numFmtId="0" fontId="9" fillId="6" borderId="0" xfId="0" applyFont="1" applyFill="1" applyAlignment="1">
      <alignment horizontal="center"/>
    </xf>
    <xf numFmtId="165" fontId="19" fillId="6" borderId="9" xfId="2" applyNumberFormat="1" applyFont="1" applyFill="1" applyBorder="1" applyAlignment="1">
      <alignment horizontal="center"/>
    </xf>
    <xf numFmtId="2" fontId="9" fillId="6" borderId="0" xfId="2" applyNumberFormat="1" applyFont="1" applyFill="1" applyAlignment="1">
      <alignment horizontal="center"/>
    </xf>
    <xf numFmtId="165" fontId="9" fillId="6" borderId="0" xfId="2" applyNumberFormat="1" applyFont="1" applyFill="1" applyAlignment="1">
      <alignment horizontal="left"/>
    </xf>
    <xf numFmtId="0" fontId="9" fillId="6" borderId="10" xfId="1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9" fillId="6" borderId="0" xfId="2" applyFont="1" applyFill="1" applyAlignment="1">
      <alignment horizontal="center"/>
    </xf>
    <xf numFmtId="22" fontId="9" fillId="4" borderId="0" xfId="0" applyNumberFormat="1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9" fillId="0" borderId="0" xfId="2" applyFont="1" applyFill="1"/>
    <xf numFmtId="2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0" xfId="0" applyFont="1" applyFill="1"/>
    <xf numFmtId="0" fontId="11" fillId="0" borderId="0" xfId="2" applyFont="1" applyFill="1" applyAlignment="1">
      <alignment horizontal="center"/>
    </xf>
    <xf numFmtId="0" fontId="11" fillId="0" borderId="0" xfId="2" applyFont="1" applyFill="1"/>
    <xf numFmtId="0" fontId="11" fillId="0" borderId="0" xfId="0" applyFont="1" applyFill="1" applyAlignment="1">
      <alignment horizontal="center"/>
    </xf>
    <xf numFmtId="2" fontId="11" fillId="0" borderId="0" xfId="2" applyNumberFormat="1" applyFont="1" applyFill="1" applyAlignment="1">
      <alignment horizontal="center"/>
    </xf>
    <xf numFmtId="0" fontId="23" fillId="0" borderId="0" xfId="0" applyFont="1" applyFill="1"/>
    <xf numFmtId="22" fontId="9" fillId="0" borderId="0" xfId="0" applyNumberFormat="1" applyFont="1" applyFill="1" applyAlignment="1">
      <alignment horizontal="center"/>
    </xf>
    <xf numFmtId="2" fontId="16" fillId="0" borderId="0" xfId="2" applyNumberFormat="1" applyFont="1" applyFill="1" applyAlignment="1">
      <alignment horizontal="center"/>
    </xf>
    <xf numFmtId="0" fontId="2" fillId="0" borderId="0" xfId="2" applyFont="1"/>
    <xf numFmtId="22" fontId="2" fillId="0" borderId="0" xfId="0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left"/>
    </xf>
    <xf numFmtId="0" fontId="2" fillId="0" borderId="0" xfId="2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0" borderId="0" xfId="0" applyFont="1"/>
    <xf numFmtId="0" fontId="2" fillId="5" borderId="0" xfId="2" applyFont="1" applyFill="1"/>
    <xf numFmtId="22" fontId="2" fillId="5" borderId="0" xfId="0" applyNumberFormat="1" applyFont="1" applyFill="1" applyAlignment="1">
      <alignment horizontal="center"/>
    </xf>
    <xf numFmtId="2" fontId="2" fillId="5" borderId="0" xfId="2" applyNumberFormat="1" applyFont="1" applyFill="1" applyAlignment="1">
      <alignment horizontal="center"/>
    </xf>
    <xf numFmtId="165" fontId="2" fillId="5" borderId="0" xfId="2" applyNumberFormat="1" applyFont="1" applyFill="1" applyAlignment="1">
      <alignment horizontal="left"/>
    </xf>
    <xf numFmtId="0" fontId="2" fillId="5" borderId="0" xfId="2" applyFont="1" applyFill="1" applyAlignment="1">
      <alignment horizontal="center"/>
    </xf>
    <xf numFmtId="0" fontId="2" fillId="0" borderId="0" xfId="2" applyFont="1" applyFill="1"/>
    <xf numFmtId="165" fontId="11" fillId="0" borderId="0" xfId="2" applyNumberFormat="1" applyFont="1" applyAlignment="1">
      <alignment horizontal="left"/>
    </xf>
    <xf numFmtId="0" fontId="11" fillId="0" borderId="0" xfId="0" applyFont="1" applyFill="1"/>
    <xf numFmtId="165" fontId="8" fillId="5" borderId="9" xfId="2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_Sheet1" xfId="3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54</xdr:row>
      <xdr:rowOff>130629</xdr:rowOff>
    </xdr:from>
    <xdr:to>
      <xdr:col>8</xdr:col>
      <xdr:colOff>1360714</xdr:colOff>
      <xdr:row>91</xdr:row>
      <xdr:rowOff>130344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FF901-14BC-DC9A-82CB-E5FE42C1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9535886"/>
          <a:ext cx="7772400" cy="6128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118533</xdr:rowOff>
    </xdr:from>
    <xdr:to>
      <xdr:col>8</xdr:col>
      <xdr:colOff>1312333</xdr:colOff>
      <xdr:row>90</xdr:row>
      <xdr:rowOff>13929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8B9BAD-2323-30D4-3E1B-A1021E5F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9733"/>
          <a:ext cx="7772400" cy="60591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248816</xdr:colOff>
      <xdr:row>59</xdr:row>
      <xdr:rowOff>124409</xdr:rowOff>
    </xdr:from>
    <xdr:to>
      <xdr:col>6</xdr:col>
      <xdr:colOff>769309</xdr:colOff>
      <xdr:row>83</xdr:row>
      <xdr:rowOff>109636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218F6-7601-8474-683C-F3AE5A0E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16" y="10598021"/>
          <a:ext cx="5356860" cy="415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175260</xdr:rowOff>
    </xdr:from>
    <xdr:to>
      <xdr:col>7</xdr:col>
      <xdr:colOff>332133</xdr:colOff>
      <xdr:row>84</xdr:row>
      <xdr:rowOff>89156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3EE04F-BB1D-B154-B87B-E0019329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9320"/>
          <a:ext cx="6130953" cy="4866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6</xdr:col>
      <xdr:colOff>640080</xdr:colOff>
      <xdr:row>83</xdr:row>
      <xdr:rowOff>45720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E54168-7CAD-ABAD-849B-09A6D501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6980"/>
          <a:ext cx="5387340" cy="42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CEC4-73D7-B441-BE0B-14E3A2F0944E}">
  <dimension ref="A1:R123"/>
  <sheetViews>
    <sheetView tabSelected="1" topLeftCell="A24" zoomScale="70" zoomScaleNormal="70" workbookViewId="0">
      <selection activeCell="K29" sqref="K2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8.7773437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102" customFormat="1" x14ac:dyDescent="0.25">
      <c r="A18" s="104" t="s">
        <v>54</v>
      </c>
      <c r="B18" s="104" t="s">
        <v>55</v>
      </c>
      <c r="C18" s="104" t="s">
        <v>56</v>
      </c>
      <c r="D18" s="104">
        <f t="shared" si="4"/>
        <v>15</v>
      </c>
      <c r="E18" s="105"/>
      <c r="F18" s="60">
        <f t="shared" si="3"/>
        <v>45859.009166666649</v>
      </c>
      <c r="G18" s="106">
        <v>1.25</v>
      </c>
      <c r="H18" s="106">
        <v>0.25</v>
      </c>
      <c r="I18" s="62">
        <f t="shared" si="0"/>
        <v>45859.071666666649</v>
      </c>
      <c r="J18" s="104"/>
      <c r="K18" s="103">
        <v>163</v>
      </c>
      <c r="L18" s="29">
        <v>10</v>
      </c>
      <c r="M18" s="100">
        <f t="shared" si="1"/>
        <v>16.3</v>
      </c>
      <c r="N18" s="101"/>
      <c r="O18" s="100"/>
      <c r="P18" s="100"/>
      <c r="Q18" s="100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99" t="s">
        <v>87</v>
      </c>
      <c r="B27" s="99" t="s">
        <v>88</v>
      </c>
      <c r="C27" s="99" t="s">
        <v>89</v>
      </c>
      <c r="D27" s="99">
        <f t="shared" si="4"/>
        <v>24</v>
      </c>
      <c r="E27" s="108"/>
      <c r="F27" s="60">
        <f t="shared" si="3"/>
        <v>45861.063333333324</v>
      </c>
      <c r="G27" s="100">
        <v>1</v>
      </c>
      <c r="H27" s="109">
        <v>0.25</v>
      </c>
      <c r="I27" s="62">
        <f t="shared" si="0"/>
        <v>45861.11541666666</v>
      </c>
      <c r="J27" s="99"/>
      <c r="K27" s="101">
        <v>2.2999999999999998</v>
      </c>
      <c r="L27" s="29">
        <v>10</v>
      </c>
      <c r="M27" s="100">
        <f t="shared" si="1"/>
        <v>0.22999999999999998</v>
      </c>
      <c r="N27" s="101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66</v>
      </c>
      <c r="L29" s="29">
        <v>10</v>
      </c>
      <c r="M29" s="78">
        <f t="shared" si="1"/>
        <v>6.6</v>
      </c>
      <c r="N29" s="98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45861.525000000001</v>
      </c>
      <c r="G30" s="61">
        <v>1</v>
      </c>
      <c r="H30" s="42">
        <v>0.25</v>
      </c>
      <c r="I30" s="62">
        <f t="shared" si="0"/>
        <v>45861.577083333337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45861.643750000003</v>
      </c>
      <c r="G31" s="61">
        <v>1.25</v>
      </c>
      <c r="H31" s="42">
        <v>0.25</v>
      </c>
      <c r="I31" s="62">
        <f t="shared" si="0"/>
        <v>45861.706250000003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45861.789583333339</v>
      </c>
      <c r="G32" s="61">
        <v>1.25</v>
      </c>
      <c r="H32" s="42">
        <v>0.25</v>
      </c>
      <c r="I32" s="62">
        <f t="shared" si="0"/>
        <v>45861.852083333339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45862.018750000003</v>
      </c>
      <c r="G33" s="61">
        <v>1.25</v>
      </c>
      <c r="H33" s="42">
        <v>0.25</v>
      </c>
      <c r="I33" s="62">
        <f t="shared" si="0"/>
        <v>45862.081250000003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102" customFormat="1" ht="14.4" x14ac:dyDescent="0.3">
      <c r="A34" s="104" t="s">
        <v>108</v>
      </c>
      <c r="B34" s="104" t="s">
        <v>109</v>
      </c>
      <c r="C34" s="104" t="s">
        <v>110</v>
      </c>
      <c r="D34" s="104">
        <f t="shared" si="4"/>
        <v>31</v>
      </c>
      <c r="E34" s="107" t="s">
        <v>181</v>
      </c>
      <c r="F34" s="60">
        <f t="shared" si="3"/>
        <v>45862.247916666667</v>
      </c>
      <c r="G34" s="106">
        <v>1.25</v>
      </c>
      <c r="H34" s="106"/>
      <c r="I34" s="62">
        <f t="shared" si="0"/>
        <v>45862.3</v>
      </c>
      <c r="J34" s="104"/>
      <c r="K34" s="103">
        <v>90</v>
      </c>
      <c r="L34" s="29">
        <v>10</v>
      </c>
      <c r="M34" s="100">
        <f t="shared" si="1"/>
        <v>9</v>
      </c>
      <c r="N34" s="101"/>
      <c r="O34" s="100"/>
      <c r="P34" s="100"/>
      <c r="Q34" s="100"/>
      <c r="R34" s="99"/>
    </row>
    <row r="35" spans="1:18" s="26" customFormat="1" x14ac:dyDescent="0.25">
      <c r="A35" s="65" t="s">
        <v>117</v>
      </c>
      <c r="B35" s="65" t="s">
        <v>118</v>
      </c>
      <c r="C35" s="65" t="s">
        <v>119</v>
      </c>
      <c r="D35" s="65">
        <f t="shared" si="4"/>
        <v>32</v>
      </c>
      <c r="E35" s="68"/>
      <c r="F35" s="60">
        <f t="shared" si="3"/>
        <v>45862.675000000003</v>
      </c>
      <c r="G35" s="61">
        <v>1.25</v>
      </c>
      <c r="H35" s="61">
        <v>0.25</v>
      </c>
      <c r="I35" s="62">
        <f t="shared" si="0"/>
        <v>45862.737500000003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</row>
    <row r="36" spans="1:18" s="26" customFormat="1" x14ac:dyDescent="0.25">
      <c r="A36" s="65" t="s">
        <v>120</v>
      </c>
      <c r="B36" s="65" t="s">
        <v>121</v>
      </c>
      <c r="C36" s="65" t="s">
        <v>122</v>
      </c>
      <c r="D36" s="65">
        <f t="shared" si="4"/>
        <v>33</v>
      </c>
      <c r="E36" s="68"/>
      <c r="F36" s="60">
        <f t="shared" si="3"/>
        <v>45862.904166666667</v>
      </c>
      <c r="G36" s="61">
        <v>1.25</v>
      </c>
      <c r="H36" s="61">
        <v>0.25</v>
      </c>
      <c r="I36" s="62">
        <f t="shared" si="0"/>
        <v>45862.966666666667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</row>
    <row r="37" spans="1:18" s="26" customFormat="1" ht="14.4" x14ac:dyDescent="0.3">
      <c r="A37" s="65" t="s">
        <v>123</v>
      </c>
      <c r="B37" s="65" t="s">
        <v>124</v>
      </c>
      <c r="C37" s="65" t="s">
        <v>125</v>
      </c>
      <c r="D37" s="65">
        <f t="shared" si="4"/>
        <v>34</v>
      </c>
      <c r="E37" s="69" t="s">
        <v>188</v>
      </c>
      <c r="F37" s="60">
        <f t="shared" si="3"/>
        <v>45863.133333333331</v>
      </c>
      <c r="G37" s="61">
        <v>1.25</v>
      </c>
      <c r="H37" s="61">
        <v>0.25</v>
      </c>
      <c r="I37" s="62">
        <f t="shared" si="0"/>
        <v>45863.195833333331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ht="14.4" x14ac:dyDescent="0.3">
      <c r="A38" s="65" t="s">
        <v>126</v>
      </c>
      <c r="B38" s="65" t="s">
        <v>127</v>
      </c>
      <c r="C38" s="65" t="s">
        <v>128</v>
      </c>
      <c r="D38" s="65">
        <f t="shared" si="4"/>
        <v>35</v>
      </c>
      <c r="E38" s="69" t="s">
        <v>188</v>
      </c>
      <c r="F38" s="60">
        <f t="shared" si="3"/>
        <v>45863.362499999996</v>
      </c>
      <c r="G38" s="61">
        <v>1.25</v>
      </c>
      <c r="H38" s="61">
        <v>0.25</v>
      </c>
      <c r="I38" s="62">
        <f t="shared" si="0"/>
        <v>45863.424999999996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129</v>
      </c>
      <c r="B39" s="65" t="s">
        <v>130</v>
      </c>
      <c r="C39" s="65" t="s">
        <v>131</v>
      </c>
      <c r="D39" s="65">
        <f t="shared" si="4"/>
        <v>36</v>
      </c>
      <c r="E39" s="69" t="s">
        <v>187</v>
      </c>
      <c r="F39" s="60">
        <f t="shared" si="3"/>
        <v>45863.59166666666</v>
      </c>
      <c r="G39" s="61">
        <v>1.25</v>
      </c>
      <c r="H39" s="61">
        <v>0.25</v>
      </c>
      <c r="I39" s="62">
        <f t="shared" si="0"/>
        <v>45863.65416666666</v>
      </c>
      <c r="J39" s="65"/>
      <c r="K39" s="57">
        <v>20</v>
      </c>
      <c r="L39" s="29">
        <v>10</v>
      </c>
      <c r="M39" s="61">
        <f t="shared" si="1"/>
        <v>2</v>
      </c>
      <c r="N39" s="57"/>
      <c r="O39" s="61"/>
      <c r="P39" s="61"/>
      <c r="Q39" s="61"/>
    </row>
    <row r="40" spans="1:18" s="26" customFormat="1" ht="14.4" x14ac:dyDescent="0.3">
      <c r="A40" s="65" t="s">
        <v>132</v>
      </c>
      <c r="B40" s="65" t="s">
        <v>133</v>
      </c>
      <c r="C40" s="65" t="s">
        <v>134</v>
      </c>
      <c r="D40" s="65">
        <f t="shared" si="4"/>
        <v>37</v>
      </c>
      <c r="E40" s="69" t="s">
        <v>186</v>
      </c>
      <c r="F40" s="60">
        <f t="shared" si="3"/>
        <v>45863.737499999996</v>
      </c>
      <c r="G40" s="61">
        <v>1.25</v>
      </c>
      <c r="H40" s="61">
        <v>0.25</v>
      </c>
      <c r="I40" s="62">
        <f t="shared" si="0"/>
        <v>45863.799999999996</v>
      </c>
      <c r="J40" s="65"/>
      <c r="K40" s="57">
        <v>44</v>
      </c>
      <c r="L40" s="29">
        <v>10</v>
      </c>
      <c r="M40" s="61">
        <f t="shared" si="1"/>
        <v>4.4000000000000004</v>
      </c>
      <c r="N40" s="57"/>
      <c r="O40" s="61"/>
      <c r="P40" s="61"/>
      <c r="Q40" s="61"/>
    </row>
    <row r="41" spans="1:18" s="26" customFormat="1" ht="14.4" x14ac:dyDescent="0.3">
      <c r="A41" s="26" t="s">
        <v>135</v>
      </c>
      <c r="B41" s="26" t="s">
        <v>136</v>
      </c>
      <c r="C41" s="26" t="s">
        <v>137</v>
      </c>
      <c r="D41" s="65">
        <f t="shared" si="4"/>
        <v>38</v>
      </c>
      <c r="E41" s="69" t="s">
        <v>189</v>
      </c>
      <c r="F41" s="60">
        <f t="shared" si="3"/>
        <v>45863.98333333333</v>
      </c>
      <c r="G41" s="61">
        <v>1.25</v>
      </c>
      <c r="H41" s="32"/>
      <c r="I41" s="62">
        <f t="shared" si="0"/>
        <v>45864.035416666666</v>
      </c>
      <c r="K41" s="70">
        <v>20</v>
      </c>
      <c r="L41" s="29">
        <v>10</v>
      </c>
      <c r="M41" s="32">
        <f t="shared" si="1"/>
        <v>2</v>
      </c>
      <c r="N41" s="31"/>
      <c r="O41" s="32"/>
      <c r="P41" s="61"/>
      <c r="Q41" s="61"/>
    </row>
    <row r="42" spans="1:18" s="26" customFormat="1" ht="14.4" x14ac:dyDescent="0.3">
      <c r="A42" s="26" t="s">
        <v>138</v>
      </c>
      <c r="B42" s="26" t="s">
        <v>139</v>
      </c>
      <c r="C42" s="26" t="s">
        <v>140</v>
      </c>
      <c r="D42" s="65">
        <f t="shared" si="4"/>
        <v>39</v>
      </c>
      <c r="E42" s="69" t="s">
        <v>190</v>
      </c>
      <c r="F42" s="60">
        <f t="shared" si="3"/>
        <v>45864.118750000001</v>
      </c>
      <c r="G42" s="61">
        <v>1.25</v>
      </c>
      <c r="H42" s="32"/>
      <c r="I42" s="62">
        <f t="shared" si="0"/>
        <v>45864.170833333337</v>
      </c>
      <c r="K42" s="70">
        <v>16</v>
      </c>
      <c r="L42" s="29">
        <v>10</v>
      </c>
      <c r="M42" s="32">
        <f t="shared" si="1"/>
        <v>1.6</v>
      </c>
      <c r="N42" s="31"/>
      <c r="O42" s="32"/>
      <c r="P42" s="61"/>
      <c r="Q42" s="61"/>
    </row>
    <row r="43" spans="1:18" s="26" customFormat="1" ht="14.4" x14ac:dyDescent="0.3">
      <c r="A43" s="26" t="s">
        <v>141</v>
      </c>
      <c r="B43" s="26" t="s">
        <v>142</v>
      </c>
      <c r="C43" s="26" t="s">
        <v>143</v>
      </c>
      <c r="D43" s="65">
        <f t="shared" si="4"/>
        <v>40</v>
      </c>
      <c r="F43" s="60">
        <f t="shared" si="3"/>
        <v>45864.237500000003</v>
      </c>
      <c r="G43" s="61">
        <v>1.25</v>
      </c>
      <c r="H43" s="32"/>
      <c r="I43" s="62">
        <f t="shared" si="0"/>
        <v>45864.289583333339</v>
      </c>
      <c r="K43" s="70">
        <v>8</v>
      </c>
      <c r="L43" s="29">
        <v>10</v>
      </c>
      <c r="M43" s="32">
        <f t="shared" si="1"/>
        <v>0.8</v>
      </c>
      <c r="N43" s="31"/>
      <c r="O43" s="32"/>
      <c r="P43" s="61"/>
      <c r="Q43" s="61"/>
    </row>
    <row r="44" spans="1:18" s="26" customFormat="1" ht="14.4" x14ac:dyDescent="0.3">
      <c r="A44" s="26" t="s">
        <v>144</v>
      </c>
      <c r="B44" s="26" t="s">
        <v>145</v>
      </c>
      <c r="C44" s="26" t="s">
        <v>146</v>
      </c>
      <c r="D44" s="65">
        <f t="shared" si="4"/>
        <v>41</v>
      </c>
      <c r="F44" s="60">
        <f t="shared" si="3"/>
        <v>45864.322916666672</v>
      </c>
      <c r="G44" s="32">
        <v>0.5</v>
      </c>
      <c r="H44" s="32"/>
      <c r="I44" s="62">
        <f t="shared" si="0"/>
        <v>45864.343750000007</v>
      </c>
      <c r="K44" s="70">
        <v>40</v>
      </c>
      <c r="L44" s="29">
        <v>10</v>
      </c>
      <c r="M44" s="32">
        <f t="shared" si="1"/>
        <v>4</v>
      </c>
      <c r="N44" s="31"/>
      <c r="O44" s="32"/>
      <c r="P44" s="32"/>
      <c r="Q44" s="32"/>
    </row>
    <row r="45" spans="1:18" s="26" customFormat="1" ht="12.45" customHeight="1" x14ac:dyDescent="0.25">
      <c r="A45" s="65" t="s">
        <v>147</v>
      </c>
      <c r="B45" s="65" t="s">
        <v>148</v>
      </c>
      <c r="C45" s="65" t="s">
        <v>149</v>
      </c>
      <c r="D45" s="65">
        <f t="shared" si="4"/>
        <v>42</v>
      </c>
      <c r="E45" s="68"/>
      <c r="F45" s="60">
        <f t="shared" si="3"/>
        <v>45864.510416666672</v>
      </c>
      <c r="G45" s="61">
        <v>0.5</v>
      </c>
      <c r="H45" s="61">
        <v>0.25</v>
      </c>
      <c r="I45" s="62">
        <f t="shared" si="0"/>
        <v>45864.541666666672</v>
      </c>
      <c r="J45" s="65"/>
      <c r="K45" s="57">
        <v>2</v>
      </c>
      <c r="L45" s="29">
        <v>10</v>
      </c>
      <c r="M45" s="61">
        <f t="shared" si="1"/>
        <v>0.2</v>
      </c>
      <c r="N45" s="57"/>
      <c r="O45" s="61"/>
      <c r="P45" s="61"/>
      <c r="Q45" s="61"/>
    </row>
    <row r="46" spans="1:18" s="26" customFormat="1" x14ac:dyDescent="0.25">
      <c r="A46" s="65" t="s">
        <v>150</v>
      </c>
      <c r="B46" s="65" t="s">
        <v>151</v>
      </c>
      <c r="C46" s="65" t="s">
        <v>152</v>
      </c>
      <c r="D46" s="65">
        <f t="shared" si="4"/>
        <v>43</v>
      </c>
      <c r="E46" s="68"/>
      <c r="F46" s="60">
        <f t="shared" si="3"/>
        <v>45864.55</v>
      </c>
      <c r="G46" s="61">
        <v>0.5</v>
      </c>
      <c r="H46" s="61">
        <v>0.25</v>
      </c>
      <c r="I46" s="62">
        <f t="shared" si="0"/>
        <v>45864.581250000003</v>
      </c>
      <c r="J46" s="65"/>
      <c r="K46" s="57">
        <v>27</v>
      </c>
      <c r="L46" s="29">
        <v>10</v>
      </c>
      <c r="M46" s="61">
        <f t="shared" si="1"/>
        <v>2.7</v>
      </c>
      <c r="N46" s="57"/>
      <c r="O46" s="61"/>
      <c r="P46" s="61"/>
      <c r="Q46" s="61"/>
      <c r="R46" s="65"/>
    </row>
    <row r="47" spans="1:18" s="26" customFormat="1" x14ac:dyDescent="0.25">
      <c r="A47" s="65" t="s">
        <v>153</v>
      </c>
      <c r="B47" s="65" t="s">
        <v>154</v>
      </c>
      <c r="C47" s="65" t="s">
        <v>155</v>
      </c>
      <c r="D47" s="65">
        <f t="shared" si="4"/>
        <v>44</v>
      </c>
      <c r="E47" s="68"/>
      <c r="F47" s="60">
        <f t="shared" si="3"/>
        <v>45864.693750000006</v>
      </c>
      <c r="G47" s="61">
        <v>1.5</v>
      </c>
      <c r="H47" s="61">
        <v>0.25</v>
      </c>
      <c r="I47" s="62">
        <f t="shared" si="0"/>
        <v>45864.76666666667</v>
      </c>
      <c r="J47" s="65"/>
      <c r="K47" s="57">
        <v>13.6</v>
      </c>
      <c r="L47" s="29">
        <v>10</v>
      </c>
      <c r="M47" s="61">
        <f t="shared" si="1"/>
        <v>1.3599999999999999</v>
      </c>
      <c r="N47" s="57"/>
      <c r="O47" s="61"/>
      <c r="P47" s="61"/>
      <c r="Q47" s="61"/>
      <c r="R47" s="65"/>
    </row>
    <row r="48" spans="1:18" s="26" customFormat="1" x14ac:dyDescent="0.25">
      <c r="A48" s="65" t="s">
        <v>156</v>
      </c>
      <c r="B48" s="65" t="s">
        <v>157</v>
      </c>
      <c r="C48" s="65" t="s">
        <v>158</v>
      </c>
      <c r="D48" s="65">
        <f t="shared" si="4"/>
        <v>45</v>
      </c>
      <c r="E48" s="68"/>
      <c r="F48" s="60">
        <f t="shared" si="3"/>
        <v>45864.823333333334</v>
      </c>
      <c r="G48" s="61">
        <v>0.5</v>
      </c>
      <c r="H48" s="61"/>
      <c r="I48" s="62">
        <f t="shared" si="0"/>
        <v>45864.844166666669</v>
      </c>
      <c r="J48" s="65"/>
      <c r="K48" s="57">
        <v>25</v>
      </c>
      <c r="L48" s="29">
        <v>10</v>
      </c>
      <c r="M48" s="61">
        <f t="shared" si="1"/>
        <v>2.5</v>
      </c>
      <c r="N48" s="57"/>
      <c r="O48" s="61"/>
      <c r="P48" s="61"/>
      <c r="Q48" s="61"/>
      <c r="R48" s="65"/>
    </row>
    <row r="49" spans="1:18" s="26" customFormat="1" x14ac:dyDescent="0.25">
      <c r="A49" s="65" t="s">
        <v>159</v>
      </c>
      <c r="B49" s="65" t="s">
        <v>160</v>
      </c>
      <c r="C49" s="65" t="s">
        <v>161</v>
      </c>
      <c r="D49" s="65">
        <f t="shared" si="4"/>
        <v>46</v>
      </c>
      <c r="E49" s="68"/>
      <c r="F49" s="60">
        <f t="shared" si="3"/>
        <v>45864.948333333334</v>
      </c>
      <c r="G49" s="61">
        <v>0.5</v>
      </c>
      <c r="H49" s="61"/>
      <c r="I49" s="62">
        <f t="shared" si="0"/>
        <v>45864.969166666669</v>
      </c>
      <c r="J49" s="65"/>
      <c r="K49" s="57">
        <v>4.8</v>
      </c>
      <c r="L49" s="29">
        <v>10</v>
      </c>
      <c r="M49" s="61">
        <f t="shared" si="1"/>
        <v>0.48</v>
      </c>
      <c r="N49" s="57"/>
      <c r="O49" s="61"/>
      <c r="P49" s="61"/>
      <c r="Q49" s="61"/>
      <c r="R49" s="65"/>
    </row>
    <row r="50" spans="1:18" s="26" customFormat="1" ht="17.7" customHeight="1" x14ac:dyDescent="0.25">
      <c r="A50" s="65" t="s">
        <v>162</v>
      </c>
      <c r="B50" s="65" t="s">
        <v>163</v>
      </c>
      <c r="C50" s="65" t="s">
        <v>164</v>
      </c>
      <c r="D50" s="65">
        <f t="shared" si="4"/>
        <v>47</v>
      </c>
      <c r="E50" s="68"/>
      <c r="F50" s="60">
        <f t="shared" si="3"/>
        <v>45864.989166666666</v>
      </c>
      <c r="G50" s="61">
        <v>0.5</v>
      </c>
      <c r="H50" s="61"/>
      <c r="I50" s="62">
        <f t="shared" si="0"/>
        <v>45865.01</v>
      </c>
      <c r="J50" s="65"/>
      <c r="K50" s="57">
        <v>5.6</v>
      </c>
      <c r="L50" s="29">
        <v>10</v>
      </c>
      <c r="M50" s="61">
        <f t="shared" si="1"/>
        <v>0.55999999999999994</v>
      </c>
      <c r="N50" s="57"/>
      <c r="O50" s="61"/>
      <c r="P50" s="61"/>
      <c r="Q50" s="61"/>
      <c r="R50" s="65"/>
    </row>
    <row r="51" spans="1:18" s="26" customFormat="1" x14ac:dyDescent="0.25">
      <c r="A51" s="65" t="s">
        <v>165</v>
      </c>
      <c r="B51" s="65" t="s">
        <v>166</v>
      </c>
      <c r="C51" s="65" t="s">
        <v>167</v>
      </c>
      <c r="D51" s="65">
        <f t="shared" si="4"/>
        <v>48</v>
      </c>
      <c r="E51" s="68"/>
      <c r="F51" s="60">
        <f t="shared" si="3"/>
        <v>45865.033333333333</v>
      </c>
      <c r="G51" s="61">
        <v>1</v>
      </c>
      <c r="H51" s="61"/>
      <c r="I51" s="62">
        <f t="shared" si="0"/>
        <v>45865.074999999997</v>
      </c>
      <c r="J51" s="65"/>
      <c r="K51" s="57">
        <v>152</v>
      </c>
      <c r="L51" s="29">
        <v>10</v>
      </c>
      <c r="M51" s="61">
        <f t="shared" si="1"/>
        <v>15.2</v>
      </c>
      <c r="N51" s="57"/>
      <c r="O51" s="61"/>
      <c r="P51" s="61"/>
      <c r="Q51" s="61"/>
      <c r="R51" s="65"/>
    </row>
    <row r="52" spans="1:18" ht="13.8" thickBot="1" x14ac:dyDescent="0.3">
      <c r="A52" s="110" t="s">
        <v>168</v>
      </c>
      <c r="B52" s="110"/>
      <c r="C52" s="110"/>
      <c r="D52" s="110"/>
      <c r="E52" s="111"/>
      <c r="F52" s="24">
        <f t="shared" si="3"/>
        <v>45865.708333333328</v>
      </c>
      <c r="G52" s="112">
        <v>0</v>
      </c>
      <c r="H52" s="112"/>
      <c r="I52" s="113">
        <f t="shared" si="0"/>
        <v>45865.708333333328</v>
      </c>
      <c r="J52" s="110"/>
      <c r="K52" s="114">
        <v>12</v>
      </c>
      <c r="L52" s="115">
        <v>10</v>
      </c>
      <c r="M52" s="112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45865.758333333331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45865.633333333331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F21D-C4C3-48B8-9DF5-C651CE1E3746}">
  <dimension ref="A1:R123"/>
  <sheetViews>
    <sheetView topLeftCell="A35" zoomScale="70" zoomScaleNormal="70" workbookViewId="0">
      <selection activeCell="K29" sqref="K2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7.664062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102" customFormat="1" x14ac:dyDescent="0.25">
      <c r="A18" s="104" t="s">
        <v>54</v>
      </c>
      <c r="B18" s="104" t="s">
        <v>55</v>
      </c>
      <c r="C18" s="104" t="s">
        <v>56</v>
      </c>
      <c r="D18" s="104">
        <f t="shared" si="4"/>
        <v>15</v>
      </c>
      <c r="E18" s="105"/>
      <c r="F18" s="60">
        <f t="shared" si="3"/>
        <v>45859.009166666649</v>
      </c>
      <c r="G18" s="106">
        <v>1.25</v>
      </c>
      <c r="H18" s="106">
        <v>0.25</v>
      </c>
      <c r="I18" s="62">
        <f t="shared" si="0"/>
        <v>45859.071666666649</v>
      </c>
      <c r="J18" s="104"/>
      <c r="K18" s="103">
        <v>163</v>
      </c>
      <c r="L18" s="29">
        <v>10</v>
      </c>
      <c r="M18" s="100">
        <f t="shared" si="1"/>
        <v>16.3</v>
      </c>
      <c r="N18" s="101"/>
      <c r="O18" s="100"/>
      <c r="P18" s="100"/>
      <c r="Q18" s="100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3.8" customHeigh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99" t="s">
        <v>87</v>
      </c>
      <c r="B27" s="99" t="s">
        <v>88</v>
      </c>
      <c r="C27" s="99" t="s">
        <v>89</v>
      </c>
      <c r="D27" s="99">
        <f t="shared" si="4"/>
        <v>24</v>
      </c>
      <c r="E27" s="108"/>
      <c r="F27" s="60">
        <f t="shared" si="3"/>
        <v>45861.063333333324</v>
      </c>
      <c r="G27" s="100">
        <v>1</v>
      </c>
      <c r="H27" s="109">
        <v>0.25</v>
      </c>
      <c r="I27" s="62">
        <f t="shared" si="0"/>
        <v>45861.11541666666</v>
      </c>
      <c r="J27" s="99"/>
      <c r="K27" s="101">
        <v>2.2999999999999998</v>
      </c>
      <c r="L27" s="29">
        <v>10</v>
      </c>
      <c r="M27" s="100">
        <f t="shared" si="1"/>
        <v>0.22999999999999998</v>
      </c>
      <c r="N27" s="101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38</v>
      </c>
      <c r="L29" s="29">
        <v>10</v>
      </c>
      <c r="M29" s="78">
        <f t="shared" si="1"/>
        <v>3.8</v>
      </c>
      <c r="N29" s="98"/>
      <c r="O29" s="61"/>
      <c r="P29" s="61"/>
      <c r="Q29" s="61"/>
    </row>
    <row r="30" spans="1:18" s="116" customFormat="1" x14ac:dyDescent="0.25">
      <c r="A30" s="117" t="s">
        <v>159</v>
      </c>
      <c r="B30" s="117" t="s">
        <v>160</v>
      </c>
      <c r="C30" s="117" t="s">
        <v>161</v>
      </c>
      <c r="D30" s="117">
        <f t="shared" si="4"/>
        <v>27</v>
      </c>
      <c r="E30" s="118"/>
      <c r="F30" s="125">
        <f t="shared" si="3"/>
        <v>45861.408333333333</v>
      </c>
      <c r="G30" s="119">
        <v>0.5</v>
      </c>
      <c r="H30" s="119"/>
      <c r="I30" s="120">
        <f t="shared" si="0"/>
        <v>45861.429166666669</v>
      </c>
      <c r="J30" s="117"/>
      <c r="K30" s="121">
        <v>4.8</v>
      </c>
      <c r="L30" s="126">
        <v>10</v>
      </c>
      <c r="M30" s="119">
        <f>K30/L30</f>
        <v>0.48</v>
      </c>
      <c r="N30" s="121" t="s">
        <v>195</v>
      </c>
      <c r="O30" s="112" t="s">
        <v>196</v>
      </c>
      <c r="P30" s="112"/>
      <c r="Q30" s="112"/>
      <c r="R30" s="110"/>
    </row>
    <row r="31" spans="1:18" s="116" customFormat="1" ht="17.7" customHeight="1" x14ac:dyDescent="0.25">
      <c r="A31" s="110" t="s">
        <v>162</v>
      </c>
      <c r="B31" s="110" t="s">
        <v>163</v>
      </c>
      <c r="C31" s="110" t="s">
        <v>164</v>
      </c>
      <c r="D31" s="122">
        <f t="shared" si="4"/>
        <v>28</v>
      </c>
      <c r="E31" s="111"/>
      <c r="F31" s="24">
        <f t="shared" si="3"/>
        <v>45861.449166666665</v>
      </c>
      <c r="G31" s="112">
        <v>0.5</v>
      </c>
      <c r="H31" s="112"/>
      <c r="I31" s="113">
        <f t="shared" si="0"/>
        <v>45861.47</v>
      </c>
      <c r="J31" s="110"/>
      <c r="K31" s="114">
        <v>5.6</v>
      </c>
      <c r="L31" s="115">
        <v>10</v>
      </c>
      <c r="M31" s="112">
        <f>K31/L31</f>
        <v>0.55999999999999994</v>
      </c>
      <c r="N31" s="114"/>
      <c r="O31" s="112"/>
      <c r="P31" s="112"/>
      <c r="Q31" s="112"/>
      <c r="R31" s="110"/>
    </row>
    <row r="32" spans="1:18" s="116" customFormat="1" x14ac:dyDescent="0.25">
      <c r="A32" s="110" t="s">
        <v>165</v>
      </c>
      <c r="B32" s="110" t="s">
        <v>166</v>
      </c>
      <c r="C32" s="110" t="s">
        <v>167</v>
      </c>
      <c r="D32" s="122">
        <f t="shared" si="4"/>
        <v>29</v>
      </c>
      <c r="E32" s="111"/>
      <c r="F32" s="24">
        <f t="shared" si="3"/>
        <v>45861.493333333332</v>
      </c>
      <c r="G32" s="112">
        <v>1</v>
      </c>
      <c r="H32" s="112"/>
      <c r="I32" s="113">
        <f t="shared" si="0"/>
        <v>45861.534999999996</v>
      </c>
      <c r="J32" s="110"/>
      <c r="K32" s="114">
        <v>48</v>
      </c>
      <c r="L32" s="115">
        <v>10</v>
      </c>
      <c r="M32" s="112">
        <f>K32/L32</f>
        <v>4.8</v>
      </c>
      <c r="N32" s="114"/>
      <c r="O32" s="112"/>
      <c r="P32" s="112"/>
      <c r="Q32" s="112"/>
      <c r="R32" s="110"/>
    </row>
    <row r="33" spans="1:18" s="26" customFormat="1" ht="14.4" x14ac:dyDescent="0.3">
      <c r="A33" s="65" t="s">
        <v>96</v>
      </c>
      <c r="B33" s="65" t="s">
        <v>97</v>
      </c>
      <c r="C33" s="65" t="s">
        <v>98</v>
      </c>
      <c r="D33" s="99">
        <f t="shared" si="4"/>
        <v>30</v>
      </c>
      <c r="E33" s="69" t="s">
        <v>185</v>
      </c>
      <c r="F33" s="60">
        <f t="shared" si="3"/>
        <v>45861.734999999993</v>
      </c>
      <c r="G33" s="61">
        <v>1</v>
      </c>
      <c r="H33" s="42">
        <v>0.25</v>
      </c>
      <c r="I33" s="62">
        <f t="shared" si="0"/>
        <v>45861.787083333329</v>
      </c>
      <c r="J33" s="65"/>
      <c r="K33" s="57">
        <v>16</v>
      </c>
      <c r="L33" s="29">
        <v>10</v>
      </c>
      <c r="M33" s="61">
        <f t="shared" si="1"/>
        <v>1.6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99</v>
      </c>
      <c r="B34" s="65" t="s">
        <v>100</v>
      </c>
      <c r="C34" s="65" t="s">
        <v>101</v>
      </c>
      <c r="D34" s="99">
        <f t="shared" si="4"/>
        <v>31</v>
      </c>
      <c r="E34" s="69" t="s">
        <v>184</v>
      </c>
      <c r="F34" s="60">
        <f t="shared" si="3"/>
        <v>45861.853749999995</v>
      </c>
      <c r="G34" s="61">
        <v>1.25</v>
      </c>
      <c r="H34" s="42">
        <v>0.25</v>
      </c>
      <c r="I34" s="62">
        <f t="shared" si="0"/>
        <v>45861.916249999995</v>
      </c>
      <c r="J34" s="65"/>
      <c r="K34" s="57">
        <v>20</v>
      </c>
      <c r="L34" s="29">
        <v>10</v>
      </c>
      <c r="M34" s="61">
        <f t="shared" si="1"/>
        <v>2</v>
      </c>
      <c r="N34" s="57"/>
      <c r="O34" s="61"/>
      <c r="P34" s="61"/>
      <c r="Q34" s="61"/>
      <c r="R34" s="65"/>
    </row>
    <row r="35" spans="1:18" s="26" customFormat="1" ht="14.4" x14ac:dyDescent="0.3">
      <c r="A35" s="65" t="s">
        <v>102</v>
      </c>
      <c r="B35" s="65" t="s">
        <v>103</v>
      </c>
      <c r="C35" s="65" t="s">
        <v>104</v>
      </c>
      <c r="D35" s="65">
        <f t="shared" si="4"/>
        <v>32</v>
      </c>
      <c r="E35" s="69" t="s">
        <v>183</v>
      </c>
      <c r="F35" s="60">
        <f t="shared" si="3"/>
        <v>45861.999583333331</v>
      </c>
      <c r="G35" s="61">
        <v>1.25</v>
      </c>
      <c r="H35" s="42">
        <v>0.25</v>
      </c>
      <c r="I35" s="62">
        <f t="shared" si="0"/>
        <v>45862.062083333331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5" customHeight="1" x14ac:dyDescent="0.3">
      <c r="A36" s="65" t="s">
        <v>105</v>
      </c>
      <c r="B36" s="65" t="s">
        <v>106</v>
      </c>
      <c r="C36" s="65" t="s">
        <v>107</v>
      </c>
      <c r="D36" s="65">
        <f t="shared" si="4"/>
        <v>33</v>
      </c>
      <c r="E36" s="69" t="s">
        <v>182</v>
      </c>
      <c r="F36" s="60">
        <f t="shared" si="3"/>
        <v>45862.228749999995</v>
      </c>
      <c r="G36" s="61">
        <v>1.25</v>
      </c>
      <c r="H36" s="42">
        <v>0.25</v>
      </c>
      <c r="I36" s="62">
        <f t="shared" si="0"/>
        <v>45862.291249999995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124" customFormat="1" ht="14.4" x14ac:dyDescent="0.3">
      <c r="A37" s="104" t="s">
        <v>108</v>
      </c>
      <c r="B37" s="104" t="s">
        <v>109</v>
      </c>
      <c r="C37" s="104" t="s">
        <v>110</v>
      </c>
      <c r="D37" s="104">
        <f t="shared" si="4"/>
        <v>34</v>
      </c>
      <c r="E37" s="107" t="s">
        <v>181</v>
      </c>
      <c r="F37" s="60">
        <f t="shared" si="3"/>
        <v>45862.457916666659</v>
      </c>
      <c r="G37" s="106">
        <v>1.25</v>
      </c>
      <c r="H37" s="106"/>
      <c r="I37" s="123">
        <f t="shared" si="0"/>
        <v>45862.509999999995</v>
      </c>
      <c r="J37" s="104"/>
      <c r="K37" s="103">
        <v>90</v>
      </c>
      <c r="L37" s="29">
        <v>10</v>
      </c>
      <c r="M37" s="106">
        <f t="shared" si="1"/>
        <v>9</v>
      </c>
      <c r="N37" s="103"/>
      <c r="O37" s="106"/>
      <c r="P37" s="106"/>
      <c r="Q37" s="106"/>
      <c r="R37" s="104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45862.884999999995</v>
      </c>
      <c r="G38" s="61">
        <v>1.25</v>
      </c>
      <c r="H38" s="61">
        <v>0.25</v>
      </c>
      <c r="I38" s="62">
        <f t="shared" si="0"/>
        <v>45862.947499999995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45863.114166666659</v>
      </c>
      <c r="G39" s="61">
        <v>1.25</v>
      </c>
      <c r="H39" s="61">
        <v>0.25</v>
      </c>
      <c r="I39" s="62">
        <f t="shared" si="0"/>
        <v>45863.176666666659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45863.343333333323</v>
      </c>
      <c r="G40" s="61">
        <v>1.25</v>
      </c>
      <c r="H40" s="61">
        <v>0.25</v>
      </c>
      <c r="I40" s="62">
        <f t="shared" si="0"/>
        <v>45863.405833333323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45863.572499999987</v>
      </c>
      <c r="G41" s="61">
        <v>1.25</v>
      </c>
      <c r="H41" s="61">
        <v>0.25</v>
      </c>
      <c r="I41" s="62">
        <f t="shared" si="0"/>
        <v>45863.634999999987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45863.801666666652</v>
      </c>
      <c r="G42" s="61">
        <v>1.25</v>
      </c>
      <c r="H42" s="61">
        <v>0.25</v>
      </c>
      <c r="I42" s="62">
        <f t="shared" si="0"/>
        <v>45863.864166666652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45863.947499999987</v>
      </c>
      <c r="G43" s="61">
        <v>1.25</v>
      </c>
      <c r="H43" s="61">
        <v>0.25</v>
      </c>
      <c r="I43" s="62">
        <f t="shared" si="0"/>
        <v>45864.009999999987</v>
      </c>
      <c r="J43" s="65"/>
      <c r="K43" s="57">
        <v>44</v>
      </c>
      <c r="L43" s="29">
        <v>10</v>
      </c>
      <c r="M43" s="61">
        <f t="shared" si="1"/>
        <v>4.4000000000000004</v>
      </c>
      <c r="N43" s="57"/>
      <c r="O43" s="61"/>
      <c r="P43" s="61"/>
      <c r="Q43" s="61"/>
    </row>
    <row r="44" spans="1:18" s="26" customFormat="1" ht="14.4" x14ac:dyDescent="0.3">
      <c r="A44" s="26" t="s">
        <v>135</v>
      </c>
      <c r="B44" s="26" t="s">
        <v>136</v>
      </c>
      <c r="C44" s="26" t="s">
        <v>137</v>
      </c>
      <c r="D44" s="65">
        <f t="shared" si="4"/>
        <v>41</v>
      </c>
      <c r="E44" s="69" t="s">
        <v>189</v>
      </c>
      <c r="F44" s="60">
        <f t="shared" si="3"/>
        <v>45864.193333333322</v>
      </c>
      <c r="G44" s="61">
        <v>1.25</v>
      </c>
      <c r="H44" s="32"/>
      <c r="I44" s="62">
        <f t="shared" si="0"/>
        <v>45864.245416666658</v>
      </c>
      <c r="K44" s="70">
        <v>20</v>
      </c>
      <c r="L44" s="29">
        <v>10</v>
      </c>
      <c r="M44" s="32">
        <f t="shared" si="1"/>
        <v>2</v>
      </c>
      <c r="N44" s="31"/>
      <c r="O44" s="32"/>
      <c r="P44" s="61"/>
      <c r="Q44" s="61"/>
    </row>
    <row r="45" spans="1:18" s="26" customFormat="1" ht="14.4" x14ac:dyDescent="0.3">
      <c r="A45" s="26" t="s">
        <v>138</v>
      </c>
      <c r="B45" s="26" t="s">
        <v>139</v>
      </c>
      <c r="C45" s="26" t="s">
        <v>140</v>
      </c>
      <c r="D45" s="65">
        <f t="shared" si="4"/>
        <v>42</v>
      </c>
      <c r="E45" s="69" t="s">
        <v>190</v>
      </c>
      <c r="F45" s="60">
        <f t="shared" si="3"/>
        <v>45864.328749999993</v>
      </c>
      <c r="G45" s="61">
        <v>1.25</v>
      </c>
      <c r="H45" s="32"/>
      <c r="I45" s="62">
        <f t="shared" si="0"/>
        <v>45864.380833333329</v>
      </c>
      <c r="K45" s="70">
        <v>16</v>
      </c>
      <c r="L45" s="29">
        <v>10</v>
      </c>
      <c r="M45" s="32">
        <f t="shared" si="1"/>
        <v>1.6</v>
      </c>
      <c r="N45" s="31"/>
      <c r="O45" s="32"/>
      <c r="P45" s="61"/>
      <c r="Q45" s="61"/>
    </row>
    <row r="46" spans="1:18" s="26" customFormat="1" ht="14.4" x14ac:dyDescent="0.3">
      <c r="A46" s="26" t="s">
        <v>141</v>
      </c>
      <c r="B46" s="26" t="s">
        <v>142</v>
      </c>
      <c r="C46" s="26" t="s">
        <v>143</v>
      </c>
      <c r="D46" s="65">
        <f t="shared" si="4"/>
        <v>43</v>
      </c>
      <c r="F46" s="60">
        <f t="shared" si="3"/>
        <v>45864.447499999995</v>
      </c>
      <c r="G46" s="61">
        <v>1.25</v>
      </c>
      <c r="H46" s="32"/>
      <c r="I46" s="62">
        <f t="shared" si="0"/>
        <v>45864.499583333331</v>
      </c>
      <c r="K46" s="70">
        <v>8</v>
      </c>
      <c r="L46" s="29">
        <v>10</v>
      </c>
      <c r="M46" s="32">
        <f t="shared" si="1"/>
        <v>0.8</v>
      </c>
      <c r="N46" s="31"/>
      <c r="O46" s="32"/>
      <c r="P46" s="61"/>
      <c r="Q46" s="61"/>
    </row>
    <row r="47" spans="1:18" s="26" customFormat="1" ht="14.4" x14ac:dyDescent="0.3">
      <c r="A47" s="26" t="s">
        <v>144</v>
      </c>
      <c r="B47" s="26" t="s">
        <v>145</v>
      </c>
      <c r="C47" s="26" t="s">
        <v>146</v>
      </c>
      <c r="D47" s="65">
        <f t="shared" si="4"/>
        <v>44</v>
      </c>
      <c r="F47" s="60">
        <f t="shared" si="3"/>
        <v>45864.532916666663</v>
      </c>
      <c r="G47" s="32">
        <v>0.5</v>
      </c>
      <c r="H47" s="32"/>
      <c r="I47" s="62">
        <f t="shared" si="0"/>
        <v>45864.553749999999</v>
      </c>
      <c r="K47" s="70">
        <v>40</v>
      </c>
      <c r="L47" s="29">
        <v>10</v>
      </c>
      <c r="M47" s="32">
        <f t="shared" si="1"/>
        <v>4</v>
      </c>
      <c r="N47" s="31"/>
      <c r="O47" s="32"/>
      <c r="P47" s="32"/>
      <c r="Q47" s="32"/>
    </row>
    <row r="48" spans="1:18" s="26" customFormat="1" ht="12.45" customHeight="1" x14ac:dyDescent="0.25">
      <c r="A48" s="65" t="s">
        <v>147</v>
      </c>
      <c r="B48" s="65" t="s">
        <v>148</v>
      </c>
      <c r="C48" s="65" t="s">
        <v>149</v>
      </c>
      <c r="D48" s="65">
        <f t="shared" si="4"/>
        <v>45</v>
      </c>
      <c r="E48" s="68"/>
      <c r="F48" s="60">
        <f t="shared" si="3"/>
        <v>45864.720416666663</v>
      </c>
      <c r="G48" s="61">
        <v>0.5</v>
      </c>
      <c r="H48" s="61">
        <v>0.25</v>
      </c>
      <c r="I48" s="62">
        <f t="shared" si="0"/>
        <v>45864.751666666663</v>
      </c>
      <c r="J48" s="65"/>
      <c r="K48" s="57">
        <v>2</v>
      </c>
      <c r="L48" s="29">
        <v>10</v>
      </c>
      <c r="M48" s="61">
        <f t="shared" si="1"/>
        <v>0.2</v>
      </c>
      <c r="N48" s="57"/>
      <c r="O48" s="61"/>
      <c r="P48" s="61"/>
      <c r="Q48" s="61"/>
    </row>
    <row r="49" spans="1:18" s="26" customFormat="1" x14ac:dyDescent="0.25">
      <c r="A49" s="65" t="s">
        <v>150</v>
      </c>
      <c r="B49" s="65" t="s">
        <v>151</v>
      </c>
      <c r="C49" s="65" t="s">
        <v>152</v>
      </c>
      <c r="D49" s="65">
        <f t="shared" si="4"/>
        <v>46</v>
      </c>
      <c r="E49" s="68"/>
      <c r="F49" s="60">
        <f t="shared" si="3"/>
        <v>45864.759999999995</v>
      </c>
      <c r="G49" s="61">
        <v>0.5</v>
      </c>
      <c r="H49" s="61">
        <v>0.25</v>
      </c>
      <c r="I49" s="62">
        <f t="shared" si="0"/>
        <v>45864.791249999995</v>
      </c>
      <c r="J49" s="65"/>
      <c r="K49" s="57">
        <v>27</v>
      </c>
      <c r="L49" s="29">
        <v>10</v>
      </c>
      <c r="M49" s="61">
        <f t="shared" si="1"/>
        <v>2.7</v>
      </c>
      <c r="N49" s="57"/>
      <c r="O49" s="61"/>
      <c r="P49" s="61"/>
      <c r="Q49" s="61"/>
      <c r="R49" s="65"/>
    </row>
    <row r="50" spans="1:18" s="26" customFormat="1" x14ac:dyDescent="0.25">
      <c r="A50" s="65" t="s">
        <v>153</v>
      </c>
      <c r="B50" s="65" t="s">
        <v>154</v>
      </c>
      <c r="C50" s="65" t="s">
        <v>155</v>
      </c>
      <c r="D50" s="65">
        <f t="shared" si="4"/>
        <v>47</v>
      </c>
      <c r="E50" s="68"/>
      <c r="F50" s="60">
        <f t="shared" si="3"/>
        <v>45864.903749999998</v>
      </c>
      <c r="G50" s="61">
        <v>1.5</v>
      </c>
      <c r="H50" s="61">
        <v>0.25</v>
      </c>
      <c r="I50" s="62">
        <f t="shared" si="0"/>
        <v>45864.976666666662</v>
      </c>
      <c r="J50" s="65"/>
      <c r="K50" s="57">
        <v>13.6</v>
      </c>
      <c r="L50" s="29">
        <v>10</v>
      </c>
      <c r="M50" s="61">
        <f t="shared" si="1"/>
        <v>1.3599999999999999</v>
      </c>
      <c r="N50" s="57"/>
      <c r="O50" s="61"/>
      <c r="P50" s="61"/>
      <c r="Q50" s="61"/>
      <c r="R50" s="65"/>
    </row>
    <row r="51" spans="1:18" s="26" customFormat="1" x14ac:dyDescent="0.25">
      <c r="A51" s="65" t="s">
        <v>156</v>
      </c>
      <c r="B51" s="65" t="s">
        <v>157</v>
      </c>
      <c r="C51" s="65" t="s">
        <v>158</v>
      </c>
      <c r="D51" s="65">
        <f t="shared" si="4"/>
        <v>48</v>
      </c>
      <c r="E51" s="68"/>
      <c r="F51" s="60">
        <f t="shared" si="3"/>
        <v>45865.033333333326</v>
      </c>
      <c r="G51" s="61">
        <v>0.5</v>
      </c>
      <c r="H51" s="61"/>
      <c r="I51" s="62">
        <f t="shared" si="0"/>
        <v>45865.054166666661</v>
      </c>
      <c r="J51" s="65"/>
      <c r="K51" s="57">
        <v>165</v>
      </c>
      <c r="L51" s="29">
        <v>10</v>
      </c>
      <c r="M51" s="61">
        <f t="shared" si="1"/>
        <v>16.5</v>
      </c>
      <c r="N51" s="57"/>
      <c r="O51" s="61"/>
      <c r="P51" s="61"/>
      <c r="Q51" s="61"/>
      <c r="R51" s="65"/>
    </row>
    <row r="52" spans="1:18" ht="13.8" thickBot="1" x14ac:dyDescent="0.3">
      <c r="A52" s="110" t="s">
        <v>168</v>
      </c>
      <c r="B52" s="110"/>
      <c r="C52" s="110"/>
      <c r="D52" s="110"/>
      <c r="E52" s="111"/>
      <c r="F52" s="24">
        <f t="shared" si="3"/>
        <v>45865.741666666661</v>
      </c>
      <c r="G52" s="112">
        <v>0</v>
      </c>
      <c r="H52" s="112"/>
      <c r="I52" s="113">
        <f t="shared" si="0"/>
        <v>45865.741666666661</v>
      </c>
      <c r="J52" s="110"/>
      <c r="K52" s="114">
        <v>12</v>
      </c>
      <c r="L52" s="115">
        <v>10</v>
      </c>
      <c r="M52" s="112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45865.791666666664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45865.666666666664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opLeftCell="A46" zoomScale="98" zoomScaleNormal="98" workbookViewId="0">
      <selection activeCell="F59" sqref="F5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6" si="0">F3+(G3+H3)/24</f>
        <v>45856.333333333336</v>
      </c>
      <c r="J3" s="63"/>
      <c r="K3" s="57">
        <v>32</v>
      </c>
      <c r="L3" s="64">
        <v>10</v>
      </c>
      <c r="M3" s="61">
        <f t="shared" ref="M3:M55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6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5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45859.438333333317</v>
      </c>
      <c r="G19" s="61">
        <v>1.25</v>
      </c>
      <c r="H19" s="61"/>
      <c r="I19" s="62">
        <f t="shared" si="0"/>
        <v>45859.490416666653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45859.657083333317</v>
      </c>
      <c r="G20" s="61">
        <v>1.25</v>
      </c>
      <c r="H20" s="61"/>
      <c r="I20" s="62">
        <f t="shared" si="0"/>
        <v>45859.709166666653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45859.875833333317</v>
      </c>
      <c r="G21" s="61">
        <v>1.25</v>
      </c>
      <c r="H21" s="61"/>
      <c r="I21" s="62">
        <f t="shared" si="0"/>
        <v>45859.927916666653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45860.094583333317</v>
      </c>
      <c r="G22" s="61">
        <v>1.25</v>
      </c>
      <c r="H22" s="42">
        <v>0.25</v>
      </c>
      <c r="I22" s="62">
        <f t="shared" si="0"/>
        <v>45860.157083333317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45860.323749999981</v>
      </c>
      <c r="G23" s="61">
        <v>1.25</v>
      </c>
      <c r="H23" s="42">
        <v>0.25</v>
      </c>
      <c r="I23" s="62">
        <f t="shared" si="0"/>
        <v>45860.386249999981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45860.469583333317</v>
      </c>
      <c r="G24" s="61">
        <v>1.25</v>
      </c>
      <c r="H24" s="42">
        <v>0.25</v>
      </c>
      <c r="I24" s="62">
        <f t="shared" si="0"/>
        <v>45860.532083333317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45860.615416666653</v>
      </c>
      <c r="G25" s="61">
        <v>1.25</v>
      </c>
      <c r="H25" s="42">
        <v>0.25</v>
      </c>
      <c r="I25" s="62">
        <f t="shared" si="0"/>
        <v>45860.677916666653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45860.761249999989</v>
      </c>
      <c r="G26" s="61">
        <v>1.25</v>
      </c>
      <c r="H26" s="42">
        <v>0.25</v>
      </c>
      <c r="I26" s="62">
        <f t="shared" si="0"/>
        <v>45860.823749999989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45860.907083333324</v>
      </c>
      <c r="G27" s="61">
        <v>1.5</v>
      </c>
      <c r="H27" s="42">
        <v>0.25</v>
      </c>
      <c r="I27" s="62">
        <f t="shared" si="0"/>
        <v>45860.979999999989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45861.063333333324</v>
      </c>
      <c r="G28" s="61">
        <v>1.25</v>
      </c>
      <c r="H28" s="42">
        <v>0.25</v>
      </c>
      <c r="I28" s="62">
        <f t="shared" si="0"/>
        <v>45861.125833333324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ht="12.45" customHeigh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45861.188333333324</v>
      </c>
      <c r="G29" s="61">
        <v>1</v>
      </c>
      <c r="H29" s="42">
        <v>0.25</v>
      </c>
      <c r="I29" s="62">
        <f t="shared" si="0"/>
        <v>45861.24041666666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81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45861.249999999993</v>
      </c>
      <c r="G30" s="84">
        <v>0.5</v>
      </c>
      <c r="H30" s="84"/>
      <c r="I30" s="85">
        <f t="shared" si="0"/>
        <v>45861.270833333328</v>
      </c>
      <c r="J30" s="81"/>
      <c r="K30" s="86">
        <v>20</v>
      </c>
      <c r="L30" s="87">
        <v>10</v>
      </c>
      <c r="M30" s="84">
        <f t="shared" si="1"/>
        <v>2</v>
      </c>
      <c r="N30" s="88" t="s">
        <v>193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45861.354166666664</v>
      </c>
      <c r="G31" s="61">
        <v>0.5</v>
      </c>
      <c r="H31" s="61"/>
      <c r="I31" s="62">
        <f t="shared" si="0"/>
        <v>45861.375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45861.65</v>
      </c>
      <c r="G32" s="61">
        <v>1</v>
      </c>
      <c r="H32" s="42">
        <v>0.25</v>
      </c>
      <c r="I32" s="62">
        <f t="shared" si="0"/>
        <v>45861.702083333337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45861.768750000003</v>
      </c>
      <c r="G33" s="61">
        <v>1.25</v>
      </c>
      <c r="H33" s="42">
        <v>0.25</v>
      </c>
      <c r="I33" s="62">
        <f t="shared" si="0"/>
        <v>45861.831250000003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45861.914583333339</v>
      </c>
      <c r="G34" s="61">
        <v>1.25</v>
      </c>
      <c r="H34" s="42">
        <v>0.25</v>
      </c>
      <c r="I34" s="62">
        <f t="shared" si="0"/>
        <v>45861.977083333339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45862.143750000003</v>
      </c>
      <c r="G35" s="61">
        <v>1.25</v>
      </c>
      <c r="H35" s="42">
        <v>0.25</v>
      </c>
      <c r="I35" s="62">
        <f t="shared" si="0"/>
        <v>45862.206250000003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45862.372916666667</v>
      </c>
      <c r="G36" s="61">
        <v>1.25</v>
      </c>
      <c r="H36" s="61"/>
      <c r="I36" s="62">
        <f t="shared" si="0"/>
        <v>45862.425000000003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45862.591666666667</v>
      </c>
      <c r="G37" s="61">
        <v>1.25</v>
      </c>
      <c r="H37" s="61"/>
      <c r="I37" s="62">
        <f t="shared" si="0"/>
        <v>45862.643750000003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114</v>
      </c>
      <c r="B38" s="65" t="s">
        <v>115</v>
      </c>
      <c r="C38" s="65" t="s">
        <v>116</v>
      </c>
      <c r="D38" s="65">
        <f t="shared" si="4"/>
        <v>35</v>
      </c>
      <c r="E38" s="68"/>
      <c r="F38" s="60">
        <f t="shared" si="3"/>
        <v>45862.810416666667</v>
      </c>
      <c r="G38" s="61">
        <v>1.25</v>
      </c>
      <c r="H38" s="61"/>
      <c r="I38" s="62">
        <f t="shared" si="0"/>
        <v>45862.862500000003</v>
      </c>
      <c r="J38" s="65"/>
      <c r="K38" s="57">
        <v>41.5</v>
      </c>
      <c r="L38" s="29">
        <v>10</v>
      </c>
      <c r="M38" s="61">
        <f t="shared" si="1"/>
        <v>4.1500000000000004</v>
      </c>
      <c r="N38" s="57"/>
      <c r="O38" s="61"/>
      <c r="P38" s="61"/>
      <c r="Q38" s="61"/>
      <c r="R38" s="65"/>
    </row>
    <row r="39" spans="1:18" s="26" customFormat="1" x14ac:dyDescent="0.25">
      <c r="A39" s="65" t="s">
        <v>117</v>
      </c>
      <c r="B39" s="65" t="s">
        <v>118</v>
      </c>
      <c r="C39" s="65" t="s">
        <v>119</v>
      </c>
      <c r="D39" s="65">
        <f t="shared" si="4"/>
        <v>36</v>
      </c>
      <c r="E39" s="68"/>
      <c r="F39" s="60">
        <f t="shared" si="3"/>
        <v>45863.035416666673</v>
      </c>
      <c r="G39" s="61">
        <v>1.25</v>
      </c>
      <c r="H39" s="61">
        <v>0.25</v>
      </c>
      <c r="I39" s="62">
        <f t="shared" si="0"/>
        <v>45863.097916666673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x14ac:dyDescent="0.25">
      <c r="A40" s="65" t="s">
        <v>120</v>
      </c>
      <c r="B40" s="65" t="s">
        <v>121</v>
      </c>
      <c r="C40" s="65" t="s">
        <v>122</v>
      </c>
      <c r="D40" s="65">
        <f t="shared" si="4"/>
        <v>37</v>
      </c>
      <c r="E40" s="68"/>
      <c r="F40" s="60">
        <f t="shared" si="3"/>
        <v>45863.264583333337</v>
      </c>
      <c r="G40" s="61">
        <v>1.25</v>
      </c>
      <c r="H40" s="61">
        <v>0.25</v>
      </c>
      <c r="I40" s="62">
        <f t="shared" si="0"/>
        <v>45863.327083333337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123</v>
      </c>
      <c r="B41" s="65" t="s">
        <v>124</v>
      </c>
      <c r="C41" s="65" t="s">
        <v>125</v>
      </c>
      <c r="D41" s="65">
        <f t="shared" si="4"/>
        <v>38</v>
      </c>
      <c r="E41" s="69" t="s">
        <v>188</v>
      </c>
      <c r="F41" s="60">
        <f t="shared" si="3"/>
        <v>45863.493750000001</v>
      </c>
      <c r="G41" s="61">
        <v>1.25</v>
      </c>
      <c r="H41" s="61">
        <v>0.25</v>
      </c>
      <c r="I41" s="62">
        <f t="shared" si="0"/>
        <v>45863.556250000001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126</v>
      </c>
      <c r="B42" s="65" t="s">
        <v>127</v>
      </c>
      <c r="C42" s="65" t="s">
        <v>128</v>
      </c>
      <c r="D42" s="65">
        <f t="shared" si="4"/>
        <v>39</v>
      </c>
      <c r="E42" s="69" t="s">
        <v>188</v>
      </c>
      <c r="F42" s="60">
        <f t="shared" si="3"/>
        <v>45863.722916666666</v>
      </c>
      <c r="G42" s="61">
        <v>1.25</v>
      </c>
      <c r="H42" s="61">
        <v>0.25</v>
      </c>
      <c r="I42" s="62">
        <f t="shared" si="0"/>
        <v>45863.785416666666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129</v>
      </c>
      <c r="B43" s="65" t="s">
        <v>130</v>
      </c>
      <c r="C43" s="65" t="s">
        <v>131</v>
      </c>
      <c r="D43" s="65">
        <f t="shared" si="4"/>
        <v>40</v>
      </c>
      <c r="E43" s="69" t="s">
        <v>187</v>
      </c>
      <c r="F43" s="60">
        <f t="shared" si="3"/>
        <v>45863.95208333333</v>
      </c>
      <c r="G43" s="61">
        <v>1.25</v>
      </c>
      <c r="H43" s="61">
        <v>0.25</v>
      </c>
      <c r="I43" s="62">
        <f t="shared" si="0"/>
        <v>45864.01458333333</v>
      </c>
      <c r="J43" s="65"/>
      <c r="K43" s="57">
        <v>20</v>
      </c>
      <c r="L43" s="29">
        <v>10</v>
      </c>
      <c r="M43" s="61">
        <f t="shared" si="1"/>
        <v>2</v>
      </c>
      <c r="N43" s="57"/>
      <c r="O43" s="61"/>
      <c r="P43" s="61"/>
      <c r="Q43" s="61"/>
    </row>
    <row r="44" spans="1:18" s="26" customFormat="1" ht="14.4" x14ac:dyDescent="0.3">
      <c r="A44" s="65" t="s">
        <v>132</v>
      </c>
      <c r="B44" s="65" t="s">
        <v>133</v>
      </c>
      <c r="C44" s="65" t="s">
        <v>134</v>
      </c>
      <c r="D44" s="65">
        <f t="shared" si="4"/>
        <v>41</v>
      </c>
      <c r="E44" s="69" t="s">
        <v>186</v>
      </c>
      <c r="F44" s="60">
        <f t="shared" si="3"/>
        <v>45864.097916666666</v>
      </c>
      <c r="G44" s="61">
        <v>1.25</v>
      </c>
      <c r="H44" s="61">
        <v>0.25</v>
      </c>
      <c r="I44" s="62">
        <f t="shared" si="0"/>
        <v>45864.160416666666</v>
      </c>
      <c r="J44" s="65"/>
      <c r="K44" s="57">
        <v>44</v>
      </c>
      <c r="L44" s="29">
        <v>10</v>
      </c>
      <c r="M44" s="61">
        <f t="shared" si="1"/>
        <v>4.4000000000000004</v>
      </c>
      <c r="N44" s="57"/>
      <c r="O44" s="61"/>
      <c r="P44" s="61"/>
      <c r="Q44" s="61"/>
    </row>
    <row r="45" spans="1:18" s="26" customFormat="1" ht="14.4" x14ac:dyDescent="0.3">
      <c r="A45" s="26" t="s">
        <v>135</v>
      </c>
      <c r="B45" s="26" t="s">
        <v>136</v>
      </c>
      <c r="C45" s="26" t="s">
        <v>137</v>
      </c>
      <c r="D45" s="65">
        <f t="shared" si="4"/>
        <v>42</v>
      </c>
      <c r="E45" s="69" t="s">
        <v>189</v>
      </c>
      <c r="F45" s="60">
        <f t="shared" si="3"/>
        <v>45864.34375</v>
      </c>
      <c r="G45" s="61">
        <v>1.25</v>
      </c>
      <c r="H45" s="32"/>
      <c r="I45" s="62">
        <f t="shared" si="0"/>
        <v>45864.395833333336</v>
      </c>
      <c r="K45" s="70">
        <v>20</v>
      </c>
      <c r="L45" s="29">
        <v>10</v>
      </c>
      <c r="M45" s="32">
        <f t="shared" si="1"/>
        <v>2</v>
      </c>
      <c r="N45" s="31"/>
      <c r="O45" s="32"/>
      <c r="P45" s="61"/>
      <c r="Q45" s="61"/>
    </row>
    <row r="46" spans="1:18" s="26" customFormat="1" ht="14.4" x14ac:dyDescent="0.3">
      <c r="A46" s="26" t="s">
        <v>138</v>
      </c>
      <c r="B46" s="26" t="s">
        <v>139</v>
      </c>
      <c r="C46" s="26" t="s">
        <v>140</v>
      </c>
      <c r="D46" s="65">
        <f t="shared" si="4"/>
        <v>43</v>
      </c>
      <c r="E46" s="69" t="s">
        <v>190</v>
      </c>
      <c r="F46" s="60">
        <f t="shared" si="3"/>
        <v>45864.479166666672</v>
      </c>
      <c r="G46" s="61">
        <v>1.25</v>
      </c>
      <c r="H46" s="32"/>
      <c r="I46" s="62">
        <f t="shared" si="0"/>
        <v>45864.531250000007</v>
      </c>
      <c r="K46" s="70">
        <v>16</v>
      </c>
      <c r="L46" s="29">
        <v>10</v>
      </c>
      <c r="M46" s="32">
        <f t="shared" si="1"/>
        <v>1.6</v>
      </c>
      <c r="N46" s="31"/>
      <c r="O46" s="32"/>
      <c r="P46" s="61"/>
      <c r="Q46" s="61"/>
    </row>
    <row r="47" spans="1:18" s="26" customFormat="1" ht="14.4" x14ac:dyDescent="0.3">
      <c r="A47" s="26" t="s">
        <v>141</v>
      </c>
      <c r="B47" s="26" t="s">
        <v>142</v>
      </c>
      <c r="C47" s="26" t="s">
        <v>143</v>
      </c>
      <c r="D47" s="65">
        <f t="shared" si="4"/>
        <v>44</v>
      </c>
      <c r="F47" s="60">
        <f t="shared" si="3"/>
        <v>45864.597916666673</v>
      </c>
      <c r="G47" s="61">
        <v>1.25</v>
      </c>
      <c r="H47" s="32"/>
      <c r="I47" s="62">
        <f t="shared" si="0"/>
        <v>45864.650000000009</v>
      </c>
      <c r="K47" s="70">
        <v>8</v>
      </c>
      <c r="L47" s="29">
        <v>10</v>
      </c>
      <c r="M47" s="32">
        <f t="shared" si="1"/>
        <v>0.8</v>
      </c>
      <c r="N47" s="31"/>
      <c r="O47" s="32"/>
      <c r="P47" s="61"/>
      <c r="Q47" s="61"/>
    </row>
    <row r="48" spans="1:18" s="26" customFormat="1" ht="14.4" x14ac:dyDescent="0.3">
      <c r="A48" s="26" t="s">
        <v>144</v>
      </c>
      <c r="B48" s="26" t="s">
        <v>145</v>
      </c>
      <c r="C48" s="26" t="s">
        <v>146</v>
      </c>
      <c r="D48" s="65">
        <f t="shared" si="4"/>
        <v>45</v>
      </c>
      <c r="F48" s="60">
        <f t="shared" si="3"/>
        <v>45864.683333333342</v>
      </c>
      <c r="G48" s="32">
        <v>0.5</v>
      </c>
      <c r="H48" s="32"/>
      <c r="I48" s="62">
        <f t="shared" si="0"/>
        <v>45864.704166666677</v>
      </c>
      <c r="K48" s="70">
        <v>40</v>
      </c>
      <c r="L48" s="29">
        <v>10</v>
      </c>
      <c r="M48" s="32">
        <f t="shared" si="1"/>
        <v>4</v>
      </c>
      <c r="N48" s="31"/>
      <c r="O48" s="32"/>
      <c r="P48" s="32"/>
      <c r="Q48" s="32"/>
    </row>
    <row r="49" spans="1:18" s="26" customFormat="1" ht="12.45" customHeight="1" x14ac:dyDescent="0.25">
      <c r="A49" s="65" t="s">
        <v>147</v>
      </c>
      <c r="B49" s="65" t="s">
        <v>148</v>
      </c>
      <c r="C49" s="65" t="s">
        <v>149</v>
      </c>
      <c r="D49" s="65">
        <f t="shared" si="4"/>
        <v>46</v>
      </c>
      <c r="E49" s="68"/>
      <c r="F49" s="60">
        <f t="shared" si="3"/>
        <v>45864.870833333342</v>
      </c>
      <c r="G49" s="61">
        <v>0.5</v>
      </c>
      <c r="H49" s="61">
        <v>0.25</v>
      </c>
      <c r="I49" s="62">
        <f t="shared" si="0"/>
        <v>45864.902083333342</v>
      </c>
      <c r="J49" s="65"/>
      <c r="K49" s="57">
        <v>2</v>
      </c>
      <c r="L49" s="29">
        <v>10</v>
      </c>
      <c r="M49" s="61">
        <f t="shared" si="1"/>
        <v>0.2</v>
      </c>
      <c r="N49" s="57"/>
      <c r="O49" s="61"/>
      <c r="P49" s="61"/>
      <c r="Q49" s="61"/>
    </row>
    <row r="50" spans="1:18" s="26" customFormat="1" x14ac:dyDescent="0.25">
      <c r="A50" s="65" t="s">
        <v>150</v>
      </c>
      <c r="B50" s="65" t="s">
        <v>151</v>
      </c>
      <c r="C50" s="65" t="s">
        <v>152</v>
      </c>
      <c r="D50" s="65">
        <f t="shared" si="4"/>
        <v>47</v>
      </c>
      <c r="E50" s="68"/>
      <c r="F50" s="60">
        <f t="shared" si="3"/>
        <v>45864.910416666673</v>
      </c>
      <c r="G50" s="61">
        <v>0.5</v>
      </c>
      <c r="H50" s="61">
        <v>0.25</v>
      </c>
      <c r="I50" s="62">
        <f t="shared" si="0"/>
        <v>45864.941666666673</v>
      </c>
      <c r="J50" s="65"/>
      <c r="K50" s="57">
        <v>27</v>
      </c>
      <c r="L50" s="29">
        <v>10</v>
      </c>
      <c r="M50" s="61">
        <f t="shared" si="1"/>
        <v>2.7</v>
      </c>
      <c r="N50" s="57"/>
      <c r="O50" s="61"/>
      <c r="P50" s="61"/>
      <c r="Q50" s="61"/>
      <c r="R50" s="65"/>
    </row>
    <row r="51" spans="1:18" s="26" customFormat="1" x14ac:dyDescent="0.25">
      <c r="A51" s="65" t="s">
        <v>153</v>
      </c>
      <c r="B51" s="65" t="s">
        <v>154</v>
      </c>
      <c r="C51" s="65" t="s">
        <v>155</v>
      </c>
      <c r="D51" s="65">
        <f t="shared" si="4"/>
        <v>48</v>
      </c>
      <c r="E51" s="68"/>
      <c r="F51" s="60">
        <f t="shared" si="3"/>
        <v>45865.054166666676</v>
      </c>
      <c r="G51" s="61">
        <v>1.5</v>
      </c>
      <c r="H51" s="61">
        <v>0.25</v>
      </c>
      <c r="I51" s="62">
        <f t="shared" si="0"/>
        <v>45865.12708333334</v>
      </c>
      <c r="J51" s="65"/>
      <c r="K51" s="57">
        <v>13.6</v>
      </c>
      <c r="L51" s="29">
        <v>10</v>
      </c>
      <c r="M51" s="61">
        <f t="shared" si="1"/>
        <v>1.3599999999999999</v>
      </c>
      <c r="N51" s="57"/>
      <c r="O51" s="61"/>
      <c r="P51" s="61"/>
      <c r="Q51" s="61"/>
      <c r="R51" s="65"/>
    </row>
    <row r="52" spans="1:18" s="26" customFormat="1" x14ac:dyDescent="0.25">
      <c r="A52" s="65" t="s">
        <v>156</v>
      </c>
      <c r="B52" s="65" t="s">
        <v>157</v>
      </c>
      <c r="C52" s="65" t="s">
        <v>158</v>
      </c>
      <c r="D52" s="65">
        <f t="shared" si="4"/>
        <v>49</v>
      </c>
      <c r="E52" s="68"/>
      <c r="F52" s="60">
        <f t="shared" si="3"/>
        <v>45865.183750000004</v>
      </c>
      <c r="G52" s="61">
        <v>0.5</v>
      </c>
      <c r="H52" s="61"/>
      <c r="I52" s="62">
        <f t="shared" si="0"/>
        <v>45865.20458333334</v>
      </c>
      <c r="J52" s="65"/>
      <c r="K52" s="57">
        <v>25</v>
      </c>
      <c r="L52" s="29">
        <v>10</v>
      </c>
      <c r="M52" s="61">
        <f t="shared" si="1"/>
        <v>2.5</v>
      </c>
      <c r="N52" s="57"/>
      <c r="O52" s="61"/>
      <c r="P52" s="61"/>
      <c r="Q52" s="61"/>
      <c r="R52" s="65"/>
    </row>
    <row r="53" spans="1:18" s="26" customFormat="1" x14ac:dyDescent="0.25">
      <c r="A53" s="65" t="s">
        <v>159</v>
      </c>
      <c r="B53" s="65" t="s">
        <v>160</v>
      </c>
      <c r="C53" s="65" t="s">
        <v>161</v>
      </c>
      <c r="D53" s="65">
        <f t="shared" si="4"/>
        <v>50</v>
      </c>
      <c r="E53" s="68"/>
      <c r="F53" s="60">
        <f t="shared" si="3"/>
        <v>45865.308750000004</v>
      </c>
      <c r="G53" s="61">
        <v>0.5</v>
      </c>
      <c r="H53" s="61"/>
      <c r="I53" s="62">
        <f t="shared" si="0"/>
        <v>45865.32958333334</v>
      </c>
      <c r="J53" s="65"/>
      <c r="K53" s="57">
        <v>4.8</v>
      </c>
      <c r="L53" s="29">
        <v>10</v>
      </c>
      <c r="M53" s="61">
        <f t="shared" si="1"/>
        <v>0.48</v>
      </c>
      <c r="N53" s="57"/>
      <c r="O53" s="61"/>
      <c r="P53" s="61"/>
      <c r="Q53" s="61"/>
      <c r="R53" s="65"/>
    </row>
    <row r="54" spans="1:18" s="26" customFormat="1" ht="17.7" customHeight="1" x14ac:dyDescent="0.25">
      <c r="A54" s="65" t="s">
        <v>162</v>
      </c>
      <c r="B54" s="65" t="s">
        <v>163</v>
      </c>
      <c r="C54" s="65" t="s">
        <v>164</v>
      </c>
      <c r="D54" s="65">
        <f t="shared" si="4"/>
        <v>51</v>
      </c>
      <c r="E54" s="68"/>
      <c r="F54" s="60">
        <f t="shared" si="3"/>
        <v>45865.349583333336</v>
      </c>
      <c r="G54" s="61">
        <v>0.5</v>
      </c>
      <c r="H54" s="61"/>
      <c r="I54" s="62">
        <f t="shared" si="0"/>
        <v>45865.370416666672</v>
      </c>
      <c r="J54" s="65"/>
      <c r="K54" s="57">
        <v>5.6</v>
      </c>
      <c r="L54" s="29">
        <v>10</v>
      </c>
      <c r="M54" s="61">
        <f t="shared" si="1"/>
        <v>0.55999999999999994</v>
      </c>
      <c r="N54" s="57"/>
      <c r="O54" s="61"/>
      <c r="P54" s="61"/>
      <c r="Q54" s="61"/>
      <c r="R54" s="65"/>
    </row>
    <row r="55" spans="1:18" s="26" customFormat="1" x14ac:dyDescent="0.25">
      <c r="A55" s="65" t="s">
        <v>165</v>
      </c>
      <c r="B55" s="65" t="s">
        <v>166</v>
      </c>
      <c r="C55" s="65" t="s">
        <v>167</v>
      </c>
      <c r="D55" s="65">
        <f t="shared" si="4"/>
        <v>52</v>
      </c>
      <c r="E55" s="68"/>
      <c r="F55" s="60">
        <f t="shared" si="3"/>
        <v>45865.393750000003</v>
      </c>
      <c r="G55" s="61">
        <v>1</v>
      </c>
      <c r="H55" s="61"/>
      <c r="I55" s="62">
        <f t="shared" si="0"/>
        <v>45865.435416666667</v>
      </c>
      <c r="J55" s="65"/>
      <c r="K55" s="57">
        <v>155</v>
      </c>
      <c r="L55" s="29">
        <v>10</v>
      </c>
      <c r="M55" s="61">
        <f t="shared" si="1"/>
        <v>15.5</v>
      </c>
      <c r="N55" s="57"/>
      <c r="O55" s="61"/>
      <c r="P55" s="61"/>
      <c r="Q55" s="61"/>
      <c r="R55" s="65"/>
    </row>
    <row r="56" spans="1:18" ht="13.8" thickBot="1" x14ac:dyDescent="0.3">
      <c r="A56" s="33" t="s">
        <v>168</v>
      </c>
      <c r="B56" s="33"/>
      <c r="C56" s="33"/>
      <c r="D56" s="33"/>
      <c r="E56" s="34"/>
      <c r="F56" s="24">
        <f t="shared" si="3"/>
        <v>45866.081250000003</v>
      </c>
      <c r="G56" s="13">
        <v>0</v>
      </c>
      <c r="H56" s="13"/>
      <c r="I56" s="25">
        <f t="shared" si="0"/>
        <v>45866.081250000003</v>
      </c>
      <c r="J56" s="33"/>
      <c r="K56" s="23">
        <v>12</v>
      </c>
      <c r="L56" s="29">
        <v>10</v>
      </c>
      <c r="M56" s="13">
        <f>K56/L56</f>
        <v>1.2</v>
      </c>
      <c r="N56" s="23"/>
      <c r="O56" s="13"/>
      <c r="P56" s="13"/>
      <c r="Q56" s="13"/>
    </row>
    <row r="57" spans="1:18" ht="15.6" x14ac:dyDescent="0.3">
      <c r="A57" s="36" t="s">
        <v>169</v>
      </c>
      <c r="B57" s="37"/>
      <c r="C57" s="37"/>
      <c r="D57" s="37"/>
      <c r="E57" s="38"/>
      <c r="F57" s="71">
        <f t="shared" ref="F57" si="5">(IF(J56&gt;0,J56,I56)+M56/24)</f>
        <v>45866.131250000006</v>
      </c>
      <c r="G57" s="13"/>
      <c r="H57" s="13"/>
      <c r="I57" s="25"/>
      <c r="J57" s="33"/>
      <c r="K57" s="23"/>
      <c r="L57" s="23"/>
      <c r="M57" s="13"/>
      <c r="N57" s="23"/>
      <c r="O57" s="13"/>
      <c r="P57" s="13"/>
      <c r="Q57" s="13"/>
    </row>
    <row r="58" spans="1:18" s="46" customFormat="1" ht="15.6" x14ac:dyDescent="0.3">
      <c r="A58" s="39"/>
      <c r="B58" s="39"/>
      <c r="C58" s="39"/>
      <c r="D58" s="39" t="s">
        <v>191</v>
      </c>
      <c r="E58" s="40"/>
      <c r="F58" s="72">
        <v>45866.006249999999</v>
      </c>
      <c r="G58" s="42"/>
      <c r="H58" s="42"/>
      <c r="I58" s="43"/>
      <c r="J58" s="39"/>
      <c r="K58" s="44"/>
      <c r="L58" s="45"/>
      <c r="M58" s="42"/>
      <c r="N58" s="44"/>
      <c r="O58" s="42"/>
      <c r="P58" s="42"/>
      <c r="Q58" s="42"/>
      <c r="R58" s="39"/>
    </row>
    <row r="59" spans="1:18" s="46" customFormat="1" x14ac:dyDescent="0.25">
      <c r="A59" s="39"/>
      <c r="B59" s="39"/>
      <c r="C59" s="39"/>
      <c r="D59" s="39"/>
      <c r="E59" s="40"/>
      <c r="F59" s="41"/>
      <c r="G59" s="42"/>
      <c r="H59" s="42"/>
      <c r="I59" s="43"/>
      <c r="J59" s="39"/>
      <c r="K59" s="44"/>
      <c r="L59" s="45"/>
      <c r="M59" s="42"/>
      <c r="N59" s="44"/>
      <c r="O59" s="42"/>
      <c r="P59" s="42"/>
      <c r="Q59" s="42"/>
      <c r="R59" s="39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s="26" customFormat="1" ht="14.4" x14ac:dyDescent="0.3">
      <c r="A62" s="14"/>
      <c r="B62" s="14"/>
      <c r="C62" s="14"/>
      <c r="D62" s="14"/>
      <c r="E62" s="14"/>
      <c r="F62" s="47"/>
      <c r="G62" s="27"/>
      <c r="H62" s="27"/>
      <c r="I62" s="25"/>
      <c r="K62" s="35"/>
      <c r="L62" s="48"/>
      <c r="M62" s="30"/>
      <c r="N62" s="31"/>
      <c r="O62" s="32"/>
      <c r="P62" s="27"/>
      <c r="Q62" s="27"/>
    </row>
    <row r="63" spans="1:18" s="26" customFormat="1" ht="14.4" x14ac:dyDescent="0.3">
      <c r="A63" s="14"/>
      <c r="B63" s="14"/>
      <c r="C63" s="14"/>
      <c r="D63" s="14"/>
      <c r="E63" s="14"/>
      <c r="F63" s="47"/>
      <c r="G63" s="27"/>
      <c r="H63" s="27"/>
      <c r="I63" s="25"/>
      <c r="K63" s="35"/>
      <c r="L63" s="48"/>
      <c r="M63" s="30"/>
      <c r="N63" s="31"/>
      <c r="O63" s="32"/>
      <c r="P63" s="27"/>
      <c r="Q63" s="27"/>
    </row>
    <row r="64" spans="1:18" x14ac:dyDescent="0.25">
      <c r="A64" s="33"/>
      <c r="B64" s="33"/>
      <c r="C64" s="33"/>
      <c r="D64" s="33"/>
      <c r="E64" s="34"/>
      <c r="F64" s="47"/>
      <c r="G64" s="13"/>
      <c r="H64" s="13"/>
      <c r="I64" s="25"/>
      <c r="J64" s="33"/>
      <c r="K64" s="23"/>
      <c r="L64" s="49"/>
      <c r="M64" s="13"/>
      <c r="N64" s="23"/>
      <c r="O64" s="13"/>
      <c r="P64" s="13"/>
      <c r="Q64" s="13"/>
    </row>
    <row r="65" spans="1:17" x14ac:dyDescent="0.25">
      <c r="A65" s="50"/>
      <c r="B65" s="50"/>
      <c r="C65" s="50"/>
      <c r="D65" s="50"/>
      <c r="E65" s="51"/>
      <c r="F65" s="47"/>
      <c r="G65" s="13"/>
      <c r="H65" s="13"/>
      <c r="I65" s="25"/>
      <c r="J65" s="33"/>
      <c r="K65" s="23"/>
      <c r="L65" s="23"/>
      <c r="M65" s="13"/>
      <c r="N65" s="23"/>
      <c r="O65" s="13"/>
      <c r="P65" s="13"/>
      <c r="Q65" s="13"/>
    </row>
    <row r="70" spans="1:17" x14ac:dyDescent="0.25">
      <c r="A70" s="33"/>
      <c r="B70" s="33"/>
      <c r="C70" s="33"/>
      <c r="D70" s="33"/>
      <c r="F70" s="47"/>
      <c r="G70" s="13"/>
      <c r="H70" s="13"/>
      <c r="I70" s="25"/>
      <c r="J70" s="33"/>
      <c r="K70" s="52"/>
      <c r="L70" s="49"/>
      <c r="M70" s="13"/>
      <c r="N70" s="23"/>
      <c r="O70" s="53"/>
      <c r="P70" s="13"/>
      <c r="Q70" s="13"/>
    </row>
    <row r="71" spans="1:17" x14ac:dyDescent="0.25">
      <c r="A71" s="33"/>
      <c r="B71" s="33"/>
      <c r="C71" s="33"/>
      <c r="D71" s="33"/>
      <c r="F71" s="47"/>
      <c r="G71" s="13"/>
      <c r="H71" s="13"/>
      <c r="I71" s="25"/>
      <c r="J71" s="33"/>
      <c r="K71" s="52"/>
      <c r="L71" s="49"/>
      <c r="M71" s="13"/>
      <c r="N71" s="23"/>
      <c r="O71" s="5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8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8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8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8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8" x14ac:dyDescent="0.25">
      <c r="A111" s="33"/>
      <c r="B111" s="33"/>
      <c r="C111" s="33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2" spans="1:18" x14ac:dyDescent="0.25">
      <c r="A112" s="33"/>
      <c r="B112" s="33"/>
      <c r="C112" s="33"/>
      <c r="D112" s="33"/>
      <c r="E112" s="34"/>
      <c r="F112" s="47"/>
      <c r="G112" s="13"/>
      <c r="H112" s="13"/>
      <c r="I112" s="25"/>
      <c r="J112" s="33"/>
      <c r="K112" s="23"/>
      <c r="L112" s="49"/>
      <c r="M112" s="13"/>
      <c r="N112" s="23"/>
      <c r="O112" s="13"/>
      <c r="P112" s="13"/>
      <c r="Q112" s="13"/>
    </row>
    <row r="113" spans="1:17" x14ac:dyDescent="0.25">
      <c r="A113" s="33"/>
      <c r="B113" s="33"/>
      <c r="C113" s="54"/>
      <c r="D113" s="33"/>
      <c r="E113" s="34"/>
      <c r="F113" s="47"/>
      <c r="G113" s="13"/>
      <c r="H113" s="13"/>
      <c r="I113" s="25"/>
      <c r="J113" s="33"/>
      <c r="K113" s="23"/>
      <c r="L113" s="49"/>
      <c r="M113" s="13"/>
      <c r="N113" s="23"/>
      <c r="O113" s="13"/>
      <c r="P113" s="13"/>
      <c r="Q113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 t="s">
        <v>170</v>
      </c>
      <c r="E117" s="34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56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33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55"/>
      <c r="G124" s="13"/>
      <c r="H124" s="13"/>
      <c r="I124" s="25"/>
      <c r="J124" s="33"/>
      <c r="K124" s="23"/>
      <c r="L124" s="23"/>
      <c r="M124" s="13"/>
      <c r="N124" s="23"/>
      <c r="O124" s="13"/>
      <c r="P124" s="13"/>
      <c r="Q124" s="13"/>
    </row>
    <row r="125" spans="1:17" x14ac:dyDescent="0.25">
      <c r="A125" s="33"/>
      <c r="B125" s="33"/>
      <c r="C125" s="54"/>
      <c r="D125" s="33"/>
      <c r="F125" s="55"/>
      <c r="G125" s="13"/>
      <c r="H125" s="13"/>
      <c r="I125" s="25"/>
      <c r="J125" s="33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3"/>
      <c r="B126" s="33"/>
      <c r="C126" s="33"/>
      <c r="D126" s="33"/>
      <c r="F126" s="2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</row>
    <row r="127" spans="1:17" x14ac:dyDescent="0.25">
      <c r="A127" s="33"/>
      <c r="B127" s="33"/>
      <c r="C127" s="33"/>
      <c r="D127" s="33"/>
      <c r="F127" s="2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4286-AF77-4013-A50A-B1484C76AC93}">
  <dimension ref="A1:R125"/>
  <sheetViews>
    <sheetView topLeftCell="A35" workbookViewId="0">
      <selection activeCell="F57" sqref="F57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10937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45858.869999999981</v>
      </c>
      <c r="G17" s="61">
        <v>1.43</v>
      </c>
      <c r="H17" s="61">
        <v>0.25</v>
      </c>
      <c r="I17" s="62">
        <f t="shared" si="0"/>
        <v>45858.939999999981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45859.106666666645</v>
      </c>
      <c r="G18" s="61">
        <v>1.43</v>
      </c>
      <c r="H18" s="61">
        <v>0.25</v>
      </c>
      <c r="I18" s="62">
        <f t="shared" si="0"/>
        <v>45859.176666666644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45859.543333333313</v>
      </c>
      <c r="G19" s="61">
        <v>1.43</v>
      </c>
      <c r="H19" s="61"/>
      <c r="I19" s="62">
        <f t="shared" si="0"/>
        <v>45859.602916666649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45859.769583333313</v>
      </c>
      <c r="G20" s="61">
        <v>1.43</v>
      </c>
      <c r="H20" s="61"/>
      <c r="I20" s="62">
        <f t="shared" si="0"/>
        <v>45859.829166666648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45859.995833333312</v>
      </c>
      <c r="G21" s="61">
        <v>1.43</v>
      </c>
      <c r="H21" s="61"/>
      <c r="I21" s="62">
        <f t="shared" si="0"/>
        <v>45860.055416666648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45860.222083333312</v>
      </c>
      <c r="G22" s="61">
        <v>1.43</v>
      </c>
      <c r="H22" s="42">
        <v>0.25</v>
      </c>
      <c r="I22" s="62">
        <f t="shared" si="0"/>
        <v>45860.292083333312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45860.458749999976</v>
      </c>
      <c r="G23" s="61">
        <v>1.43</v>
      </c>
      <c r="H23" s="42">
        <v>0.25</v>
      </c>
      <c r="I23" s="62">
        <f t="shared" si="0"/>
        <v>45860.528749999976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45860.612083333312</v>
      </c>
      <c r="G24" s="61">
        <v>1.43</v>
      </c>
      <c r="H24" s="42">
        <v>0.25</v>
      </c>
      <c r="I24" s="62">
        <f t="shared" si="0"/>
        <v>45860.682083333311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45860.765416666647</v>
      </c>
      <c r="G25" s="61">
        <v>1.43</v>
      </c>
      <c r="H25" s="42">
        <v>0.25</v>
      </c>
      <c r="I25" s="62">
        <f t="shared" si="0"/>
        <v>45860.835416666647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45860.918749999983</v>
      </c>
      <c r="G26" s="61">
        <v>1.43</v>
      </c>
      <c r="H26" s="42">
        <v>0.25</v>
      </c>
      <c r="I26" s="62">
        <f t="shared" si="0"/>
        <v>45860.988749999982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45861.072083333318</v>
      </c>
      <c r="G27" s="61">
        <v>2</v>
      </c>
      <c r="H27" s="42">
        <v>0.25</v>
      </c>
      <c r="I27" s="62">
        <f t="shared" si="0"/>
        <v>45861.165833333318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45861.249166666654</v>
      </c>
      <c r="G28" s="61">
        <v>1.43</v>
      </c>
      <c r="H28" s="42">
        <v>0.25</v>
      </c>
      <c r="I28" s="62">
        <f t="shared" si="0"/>
        <v>45861.319166666653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45861.381666666653</v>
      </c>
      <c r="G29" s="61">
        <v>1</v>
      </c>
      <c r="H29" s="42">
        <v>0.25</v>
      </c>
      <c r="I29" s="62">
        <f t="shared" si="0"/>
        <v>45861.433749999989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77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45861.443333333322</v>
      </c>
      <c r="G30" s="84">
        <v>0.5</v>
      </c>
      <c r="H30" s="84"/>
      <c r="I30" s="85">
        <f t="shared" si="0"/>
        <v>45861.464166666658</v>
      </c>
      <c r="J30" s="81"/>
      <c r="K30" s="86">
        <v>20</v>
      </c>
      <c r="L30" s="87">
        <v>10</v>
      </c>
      <c r="M30" s="84">
        <f t="shared" si="1"/>
        <v>2</v>
      </c>
      <c r="N30" s="88" t="s">
        <v>194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45861.547499999993</v>
      </c>
      <c r="G31" s="61">
        <v>0.5</v>
      </c>
      <c r="H31" s="61"/>
      <c r="I31" s="62">
        <f t="shared" si="0"/>
        <v>45861.568333333329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45861.843333333331</v>
      </c>
      <c r="G32" s="61">
        <v>1</v>
      </c>
      <c r="H32" s="42">
        <v>0.25</v>
      </c>
      <c r="I32" s="62">
        <f t="shared" si="0"/>
        <v>45861.895416666666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45861.962083333332</v>
      </c>
      <c r="G33" s="61">
        <v>1.43</v>
      </c>
      <c r="H33" s="42">
        <v>0.25</v>
      </c>
      <c r="I33" s="62">
        <f t="shared" si="0"/>
        <v>45862.032083333332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45862.115416666667</v>
      </c>
      <c r="G34" s="61">
        <v>1.43</v>
      </c>
      <c r="H34" s="42">
        <v>0.25</v>
      </c>
      <c r="I34" s="62">
        <f t="shared" si="0"/>
        <v>45862.185416666667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45862.352083333331</v>
      </c>
      <c r="G35" s="61">
        <v>1.43</v>
      </c>
      <c r="H35" s="42">
        <v>0.25</v>
      </c>
      <c r="I35" s="62">
        <f t="shared" si="0"/>
        <v>45862.422083333331</v>
      </c>
      <c r="J35" s="65"/>
      <c r="K35" s="57">
        <v>40</v>
      </c>
      <c r="L35" s="29">
        <v>10</v>
      </c>
      <c r="M35" s="61">
        <f t="shared" si="1"/>
        <v>4</v>
      </c>
      <c r="N35" s="76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45862.588749999995</v>
      </c>
      <c r="G36" s="61">
        <v>1.43</v>
      </c>
      <c r="H36" s="61"/>
      <c r="I36" s="62">
        <f t="shared" si="0"/>
        <v>45862.648333333331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45862.814999999995</v>
      </c>
      <c r="G37" s="61">
        <v>1.43</v>
      </c>
      <c r="H37" s="61"/>
      <c r="I37" s="62">
        <f t="shared" si="0"/>
        <v>45862.874583333331</v>
      </c>
      <c r="J37" s="65"/>
      <c r="K37" s="57">
        <v>57</v>
      </c>
      <c r="L37" s="29">
        <v>10</v>
      </c>
      <c r="M37" s="61">
        <f t="shared" si="1"/>
        <v>5.7</v>
      </c>
      <c r="N37" s="57"/>
      <c r="O37" s="61"/>
      <c r="P37" s="61"/>
      <c r="Q37" s="61"/>
      <c r="R37" s="65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45863.112083333333</v>
      </c>
      <c r="G38" s="61">
        <v>1.43</v>
      </c>
      <c r="H38" s="61">
        <v>0.25</v>
      </c>
      <c r="I38" s="62">
        <f t="shared" si="0"/>
        <v>45863.182083333333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45863.348749999997</v>
      </c>
      <c r="G39" s="61">
        <v>1.43</v>
      </c>
      <c r="H39" s="61">
        <v>0.25</v>
      </c>
      <c r="I39" s="62">
        <f t="shared" si="0"/>
        <v>45863.418749999997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45863.585416666661</v>
      </c>
      <c r="G40" s="61">
        <v>1.43</v>
      </c>
      <c r="H40" s="61">
        <v>0.25</v>
      </c>
      <c r="I40" s="62">
        <f t="shared" si="0"/>
        <v>45863.655416666661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45863.822083333325</v>
      </c>
      <c r="G41" s="61">
        <v>1.43</v>
      </c>
      <c r="H41" s="61">
        <v>0.25</v>
      </c>
      <c r="I41" s="62">
        <f t="shared" si="0"/>
        <v>45863.892083333325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45864.058749999989</v>
      </c>
      <c r="G42" s="61">
        <v>1.43</v>
      </c>
      <c r="H42" s="61">
        <v>0.25</v>
      </c>
      <c r="I42" s="62">
        <f t="shared" si="0"/>
        <v>45864.128749999989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45864.212083333325</v>
      </c>
      <c r="G43" s="61">
        <v>1.43</v>
      </c>
      <c r="H43" s="61">
        <v>0.25</v>
      </c>
      <c r="I43" s="62">
        <f t="shared" si="0"/>
        <v>45864.282083333324</v>
      </c>
      <c r="J43" s="65"/>
      <c r="K43" s="57">
        <v>41</v>
      </c>
      <c r="L43" s="29">
        <v>10</v>
      </c>
      <c r="M43" s="61">
        <f t="shared" si="1"/>
        <v>4.0999999999999996</v>
      </c>
      <c r="N43" s="57"/>
      <c r="O43" s="61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45864.452916666654</v>
      </c>
      <c r="G44" s="61">
        <v>1.43</v>
      </c>
      <c r="H44" s="32"/>
      <c r="I44" s="62">
        <f t="shared" si="0"/>
        <v>45864.51249999999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45864.579166666656</v>
      </c>
      <c r="G45" s="61">
        <v>1.43</v>
      </c>
      <c r="H45" s="32"/>
      <c r="I45" s="62">
        <f t="shared" si="0"/>
        <v>45864.638749999991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45864.672083333324</v>
      </c>
      <c r="G46" s="32">
        <v>0.5</v>
      </c>
      <c r="H46" s="32"/>
      <c r="I46" s="62">
        <f t="shared" si="0"/>
        <v>45864.69291666666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45864.859583333324</v>
      </c>
      <c r="G47" s="61">
        <v>0.5</v>
      </c>
      <c r="H47" s="61">
        <v>0.25</v>
      </c>
      <c r="I47" s="62">
        <f t="shared" si="0"/>
        <v>45864.890833333324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45864.899166666655</v>
      </c>
      <c r="G48" s="61">
        <v>0.5</v>
      </c>
      <c r="H48" s="61">
        <v>0.25</v>
      </c>
      <c r="I48" s="62">
        <f t="shared" si="0"/>
        <v>45864.930416666655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45865.042916666658</v>
      </c>
      <c r="G49" s="61">
        <v>2</v>
      </c>
      <c r="H49" s="61">
        <v>0.25</v>
      </c>
      <c r="I49" s="62">
        <f t="shared" si="0"/>
        <v>45865.136666666658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45865.193333333322</v>
      </c>
      <c r="G50" s="61">
        <v>0.5</v>
      </c>
      <c r="H50" s="61"/>
      <c r="I50" s="62">
        <f t="shared" si="0"/>
        <v>45865.214166666658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45865.318333333322</v>
      </c>
      <c r="G51" s="61">
        <v>0.5</v>
      </c>
      <c r="H51" s="61"/>
      <c r="I51" s="62">
        <f t="shared" si="0"/>
        <v>45865.339166666658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45865.359166666654</v>
      </c>
      <c r="G52" s="61">
        <v>0.5</v>
      </c>
      <c r="H52" s="61"/>
      <c r="I52" s="62">
        <f t="shared" si="0"/>
        <v>45865.37999999999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45865.403333333321</v>
      </c>
      <c r="G53" s="61">
        <v>1</v>
      </c>
      <c r="H53" s="61"/>
      <c r="I53" s="62">
        <f t="shared" si="0"/>
        <v>45865.444999999985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45866.078333333317</v>
      </c>
      <c r="G54" s="13">
        <v>0</v>
      </c>
      <c r="H54" s="13"/>
      <c r="I54" s="25">
        <f t="shared" si="0"/>
        <v>45866.078333333317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45866.128333333319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45866.00277777778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D1E3-9F25-4D83-9752-905D55462189}">
  <dimension ref="A1:R125"/>
  <sheetViews>
    <sheetView topLeftCell="A34" workbookViewId="0">
      <selection activeCell="M46" sqref="M46"/>
    </sheetView>
  </sheetViews>
  <sheetFormatPr defaultColWidth="9.77734375" defaultRowHeight="13.2" x14ac:dyDescent="0.25"/>
  <cols>
    <col min="1" max="4" width="9.77734375" style="14"/>
    <col min="5" max="5" width="7.664062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332031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41.5</v>
      </c>
      <c r="L16" s="29">
        <v>10</v>
      </c>
      <c r="M16" s="61">
        <f t="shared" si="1"/>
        <v>4.1500000000000004</v>
      </c>
      <c r="N16" s="57"/>
      <c r="O16" s="61"/>
      <c r="P16" s="61"/>
      <c r="Q16" s="61"/>
    </row>
    <row r="17" spans="1:18" s="26" customFormat="1" x14ac:dyDescent="0.25">
      <c r="A17" s="65" t="s">
        <v>57</v>
      </c>
      <c r="B17" s="65" t="s">
        <v>58</v>
      </c>
      <c r="C17" s="65" t="s">
        <v>59</v>
      </c>
      <c r="D17" s="65">
        <f t="shared" si="4"/>
        <v>14</v>
      </c>
      <c r="E17" s="68"/>
      <c r="F17" s="60">
        <f t="shared" si="3"/>
        <v>45858.876249999987</v>
      </c>
      <c r="G17" s="61">
        <v>1.43</v>
      </c>
      <c r="H17" s="61"/>
      <c r="I17" s="62">
        <f t="shared" si="0"/>
        <v>45858.935833333322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  <c r="R17" s="65"/>
    </row>
    <row r="18" spans="1:18" s="26" customFormat="1" x14ac:dyDescent="0.25">
      <c r="A18" s="65" t="s">
        <v>60</v>
      </c>
      <c r="B18" s="65" t="s">
        <v>61</v>
      </c>
      <c r="C18" s="65" t="s">
        <v>62</v>
      </c>
      <c r="D18" s="65">
        <f t="shared" si="4"/>
        <v>15</v>
      </c>
      <c r="E18" s="68"/>
      <c r="F18" s="60">
        <f t="shared" si="3"/>
        <v>45859.102499999986</v>
      </c>
      <c r="G18" s="61">
        <v>1.43</v>
      </c>
      <c r="H18" s="61"/>
      <c r="I18" s="62">
        <f t="shared" si="0"/>
        <v>45859.162083333322</v>
      </c>
      <c r="J18" s="65"/>
      <c r="K18" s="57">
        <v>40</v>
      </c>
      <c r="L18" s="29">
        <v>10</v>
      </c>
      <c r="M18" s="61">
        <f t="shared" si="1"/>
        <v>4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45859.328749999986</v>
      </c>
      <c r="G19" s="61">
        <v>1.43</v>
      </c>
      <c r="H19" s="61"/>
      <c r="I19" s="62">
        <f t="shared" si="0"/>
        <v>45859.388333333321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45859.554999999986</v>
      </c>
      <c r="G20" s="61">
        <v>1.43</v>
      </c>
      <c r="H20" s="42">
        <v>0.25</v>
      </c>
      <c r="I20" s="62">
        <f t="shared" si="0"/>
        <v>45859.624999999985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45859.79166666665</v>
      </c>
      <c r="G21" s="61">
        <v>1.43</v>
      </c>
      <c r="H21" s="42">
        <v>0.25</v>
      </c>
      <c r="I21" s="62">
        <f t="shared" si="0"/>
        <v>45859.861666666649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45859.944999999985</v>
      </c>
      <c r="G22" s="61">
        <v>1.43</v>
      </c>
      <c r="H22" s="42">
        <v>0.25</v>
      </c>
      <c r="I22" s="62">
        <f t="shared" si="0"/>
        <v>45860.014999999985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45860.098333333321</v>
      </c>
      <c r="G23" s="61">
        <v>1.43</v>
      </c>
      <c r="H23" s="42">
        <v>0.25</v>
      </c>
      <c r="I23" s="62">
        <f t="shared" si="0"/>
        <v>45860.16833333332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45860.251666666656</v>
      </c>
      <c r="G24" s="61">
        <v>1.43</v>
      </c>
      <c r="H24" s="42">
        <v>0.25</v>
      </c>
      <c r="I24" s="62">
        <f t="shared" si="0"/>
        <v>45860.321666666656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45860.404999999992</v>
      </c>
      <c r="G25" s="61">
        <v>2</v>
      </c>
      <c r="H25" s="42">
        <v>0.25</v>
      </c>
      <c r="I25" s="62">
        <f t="shared" si="0"/>
        <v>45860.498749999992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45860.582083333327</v>
      </c>
      <c r="G26" s="61">
        <v>1.43</v>
      </c>
      <c r="H26" s="42">
        <v>0.25</v>
      </c>
      <c r="I26" s="62">
        <f t="shared" si="0"/>
        <v>45860.652083333327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45860.714583333327</v>
      </c>
      <c r="G27" s="61">
        <v>1</v>
      </c>
      <c r="H27" s="42">
        <v>0.25</v>
      </c>
      <c r="I27" s="62">
        <f t="shared" si="0"/>
        <v>45860.766666666663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9" t="s">
        <v>90</v>
      </c>
      <c r="B28" s="89" t="s">
        <v>91</v>
      </c>
      <c r="C28" s="89" t="s">
        <v>92</v>
      </c>
      <c r="D28" s="89">
        <f t="shared" si="4"/>
        <v>25</v>
      </c>
      <c r="E28" s="90"/>
      <c r="F28" s="91">
        <f t="shared" si="3"/>
        <v>45860.776249999995</v>
      </c>
      <c r="G28" s="92">
        <v>0.5</v>
      </c>
      <c r="H28" s="92"/>
      <c r="I28" s="93">
        <f t="shared" si="0"/>
        <v>45860.797083333331</v>
      </c>
      <c r="J28" s="89"/>
      <c r="K28" s="94">
        <v>20</v>
      </c>
      <c r="L28" s="95">
        <v>10</v>
      </c>
      <c r="M28" s="92">
        <f t="shared" si="1"/>
        <v>2</v>
      </c>
      <c r="N28" s="96" t="s">
        <v>194</v>
      </c>
      <c r="O28" s="79"/>
      <c r="P28" s="78"/>
      <c r="Q28" s="78"/>
    </row>
    <row r="29" spans="1:18" s="26" customFormat="1" x14ac:dyDescent="0.25">
      <c r="A29" s="65" t="s">
        <v>93</v>
      </c>
      <c r="B29" s="65" t="s">
        <v>94</v>
      </c>
      <c r="C29" s="65" t="s">
        <v>95</v>
      </c>
      <c r="D29" s="65">
        <f t="shared" si="4"/>
        <v>26</v>
      </c>
      <c r="E29" s="68"/>
      <c r="F29" s="60">
        <f t="shared" si="3"/>
        <v>45860.880416666667</v>
      </c>
      <c r="G29" s="61">
        <v>0.5</v>
      </c>
      <c r="H29" s="61"/>
      <c r="I29" s="62">
        <f t="shared" si="0"/>
        <v>45860.901250000003</v>
      </c>
      <c r="J29" s="65"/>
      <c r="K29" s="57">
        <v>66</v>
      </c>
      <c r="L29" s="29">
        <v>10</v>
      </c>
      <c r="M29" s="61">
        <f t="shared" si="1"/>
        <v>6.6</v>
      </c>
      <c r="N29" s="57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45861.176250000004</v>
      </c>
      <c r="G30" s="61">
        <v>1</v>
      </c>
      <c r="H30" s="42">
        <v>0.25</v>
      </c>
      <c r="I30" s="62">
        <f t="shared" si="0"/>
        <v>45861.22833333334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45861.295000000006</v>
      </c>
      <c r="G31" s="61">
        <v>1.43</v>
      </c>
      <c r="H31" s="42">
        <v>0.25</v>
      </c>
      <c r="I31" s="62">
        <f t="shared" si="0"/>
        <v>45861.365000000005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45861.448333333341</v>
      </c>
      <c r="G32" s="61">
        <v>1.43</v>
      </c>
      <c r="H32" s="42">
        <v>0.25</v>
      </c>
      <c r="I32" s="62">
        <f t="shared" si="0"/>
        <v>45861.518333333341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45861.685000000005</v>
      </c>
      <c r="G33" s="61">
        <v>1.43</v>
      </c>
      <c r="H33" s="42">
        <v>0.25</v>
      </c>
      <c r="I33" s="62">
        <f t="shared" si="0"/>
        <v>45861.755000000005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108</v>
      </c>
      <c r="B34" s="65" t="s">
        <v>109</v>
      </c>
      <c r="C34" s="65" t="s">
        <v>110</v>
      </c>
      <c r="D34" s="65">
        <f t="shared" si="4"/>
        <v>31</v>
      </c>
      <c r="E34" s="69" t="s">
        <v>181</v>
      </c>
      <c r="F34" s="60">
        <f t="shared" si="3"/>
        <v>45861.921666666669</v>
      </c>
      <c r="G34" s="61">
        <v>1.43</v>
      </c>
      <c r="H34" s="61"/>
      <c r="I34" s="62">
        <f t="shared" si="0"/>
        <v>45861.981250000004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x14ac:dyDescent="0.25">
      <c r="A35" s="65" t="s">
        <v>111</v>
      </c>
      <c r="B35" s="65" t="s">
        <v>112</v>
      </c>
      <c r="C35" s="65" t="s">
        <v>113</v>
      </c>
      <c r="D35" s="65">
        <f t="shared" si="4"/>
        <v>32</v>
      </c>
      <c r="E35" s="68"/>
      <c r="F35" s="60">
        <f t="shared" si="3"/>
        <v>45862.147916666669</v>
      </c>
      <c r="G35" s="61">
        <v>1.43</v>
      </c>
      <c r="H35" s="61"/>
      <c r="I35" s="62">
        <f t="shared" si="0"/>
        <v>45862.207500000004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x14ac:dyDescent="0.25">
      <c r="A36" s="65" t="s">
        <v>114</v>
      </c>
      <c r="B36" s="65" t="s">
        <v>115</v>
      </c>
      <c r="C36" s="65" t="s">
        <v>116</v>
      </c>
      <c r="D36" s="65">
        <f t="shared" si="4"/>
        <v>33</v>
      </c>
      <c r="E36" s="68"/>
      <c r="F36" s="60">
        <f t="shared" si="3"/>
        <v>45862.374166666668</v>
      </c>
      <c r="G36" s="61">
        <v>1.43</v>
      </c>
      <c r="H36" s="61"/>
      <c r="I36" s="62">
        <f t="shared" si="0"/>
        <v>45862.433750000004</v>
      </c>
      <c r="J36" s="65"/>
      <c r="K36" s="57">
        <v>41.5</v>
      </c>
      <c r="L36" s="29">
        <v>10</v>
      </c>
      <c r="M36" s="61">
        <f t="shared" si="1"/>
        <v>4.1500000000000004</v>
      </c>
      <c r="N36" s="57"/>
      <c r="O36" s="61"/>
      <c r="P36" s="61"/>
      <c r="Q36" s="61"/>
      <c r="R36" s="65"/>
    </row>
    <row r="37" spans="1:18" s="26" customFormat="1" x14ac:dyDescent="0.25">
      <c r="A37" s="65" t="s">
        <v>117</v>
      </c>
      <c r="B37" s="65" t="s">
        <v>118</v>
      </c>
      <c r="C37" s="65" t="s">
        <v>119</v>
      </c>
      <c r="D37" s="65">
        <f t="shared" si="4"/>
        <v>34</v>
      </c>
      <c r="E37" s="68"/>
      <c r="F37" s="60">
        <f t="shared" si="3"/>
        <v>45862.606666666674</v>
      </c>
      <c r="G37" s="61">
        <v>1.43</v>
      </c>
      <c r="H37" s="61">
        <v>0.25</v>
      </c>
      <c r="I37" s="62">
        <f t="shared" si="0"/>
        <v>45862.676666666674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x14ac:dyDescent="0.25">
      <c r="A38" s="65" t="s">
        <v>120</v>
      </c>
      <c r="B38" s="65" t="s">
        <v>121</v>
      </c>
      <c r="C38" s="65" t="s">
        <v>122</v>
      </c>
      <c r="D38" s="65">
        <f t="shared" si="4"/>
        <v>35</v>
      </c>
      <c r="E38" s="68"/>
      <c r="F38" s="60">
        <f t="shared" si="3"/>
        <v>45862.843333333338</v>
      </c>
      <c r="G38" s="61">
        <v>1.43</v>
      </c>
      <c r="H38" s="61">
        <v>0.25</v>
      </c>
      <c r="I38" s="62">
        <f t="shared" si="0"/>
        <v>45862.913333333338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123</v>
      </c>
      <c r="B39" s="65" t="s">
        <v>124</v>
      </c>
      <c r="C39" s="65" t="s">
        <v>125</v>
      </c>
      <c r="D39" s="65">
        <f t="shared" si="4"/>
        <v>36</v>
      </c>
      <c r="E39" s="69" t="s">
        <v>188</v>
      </c>
      <c r="F39" s="60">
        <f t="shared" si="3"/>
        <v>45863.08</v>
      </c>
      <c r="G39" s="61">
        <v>1.43</v>
      </c>
      <c r="H39" s="61">
        <v>0.25</v>
      </c>
      <c r="I39" s="62">
        <f t="shared" si="0"/>
        <v>45863.15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126</v>
      </c>
      <c r="B40" s="65" t="s">
        <v>127</v>
      </c>
      <c r="C40" s="65" t="s">
        <v>128</v>
      </c>
      <c r="D40" s="65">
        <f t="shared" si="4"/>
        <v>37</v>
      </c>
      <c r="E40" s="69" t="s">
        <v>188</v>
      </c>
      <c r="F40" s="60">
        <f t="shared" si="3"/>
        <v>45863.316666666666</v>
      </c>
      <c r="G40" s="61">
        <v>1.43</v>
      </c>
      <c r="H40" s="61">
        <v>0.25</v>
      </c>
      <c r="I40" s="62">
        <f t="shared" si="0"/>
        <v>45863.386666666665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129</v>
      </c>
      <c r="B41" s="65" t="s">
        <v>130</v>
      </c>
      <c r="C41" s="65" t="s">
        <v>131</v>
      </c>
      <c r="D41" s="65">
        <f t="shared" si="4"/>
        <v>38</v>
      </c>
      <c r="E41" s="69" t="s">
        <v>187</v>
      </c>
      <c r="F41" s="60">
        <f t="shared" si="3"/>
        <v>45863.55333333333</v>
      </c>
      <c r="G41" s="61">
        <v>1.43</v>
      </c>
      <c r="H41" s="61">
        <v>0.25</v>
      </c>
      <c r="I41" s="62">
        <f t="shared" si="0"/>
        <v>45863.623333333329</v>
      </c>
      <c r="J41" s="65"/>
      <c r="K41" s="57">
        <v>20</v>
      </c>
      <c r="L41" s="29">
        <v>10</v>
      </c>
      <c r="M41" s="61">
        <f t="shared" si="1"/>
        <v>2</v>
      </c>
      <c r="N41" s="57"/>
      <c r="O41" s="61"/>
      <c r="P41" s="61"/>
      <c r="Q41" s="61"/>
    </row>
    <row r="42" spans="1:18" s="26" customFormat="1" ht="14.4" x14ac:dyDescent="0.3">
      <c r="A42" s="65" t="s">
        <v>132</v>
      </c>
      <c r="B42" s="65" t="s">
        <v>133</v>
      </c>
      <c r="C42" s="65" t="s">
        <v>134</v>
      </c>
      <c r="D42" s="65">
        <f t="shared" si="4"/>
        <v>39</v>
      </c>
      <c r="E42" s="69" t="s">
        <v>186</v>
      </c>
      <c r="F42" s="60">
        <f t="shared" si="3"/>
        <v>45863.706666666665</v>
      </c>
      <c r="G42" s="61">
        <v>1.43</v>
      </c>
      <c r="H42" s="61">
        <v>0.25</v>
      </c>
      <c r="I42" s="62">
        <f t="shared" si="0"/>
        <v>45863.776666666665</v>
      </c>
      <c r="J42" s="65"/>
      <c r="K42" s="57">
        <v>44</v>
      </c>
      <c r="L42" s="29">
        <v>10</v>
      </c>
      <c r="M42" s="61">
        <f t="shared" si="1"/>
        <v>4.4000000000000004</v>
      </c>
      <c r="N42" s="57"/>
      <c r="O42" s="61"/>
      <c r="P42" s="61"/>
      <c r="Q42" s="61"/>
    </row>
    <row r="43" spans="1:18" s="26" customFormat="1" ht="14.4" x14ac:dyDescent="0.3">
      <c r="A43" s="26" t="s">
        <v>135</v>
      </c>
      <c r="B43" s="26" t="s">
        <v>136</v>
      </c>
      <c r="C43" s="26" t="s">
        <v>137</v>
      </c>
      <c r="D43" s="65">
        <f t="shared" si="4"/>
        <v>40</v>
      </c>
      <c r="E43" s="69" t="s">
        <v>189</v>
      </c>
      <c r="F43" s="60">
        <f t="shared" si="3"/>
        <v>45863.96</v>
      </c>
      <c r="G43" s="61">
        <v>1.43</v>
      </c>
      <c r="H43" s="32"/>
      <c r="I43" s="62">
        <f t="shared" si="0"/>
        <v>45864.019583333335</v>
      </c>
      <c r="K43" s="70">
        <v>20</v>
      </c>
      <c r="L43" s="29">
        <v>10</v>
      </c>
      <c r="M43" s="32">
        <f t="shared" si="1"/>
        <v>2</v>
      </c>
      <c r="N43" s="31"/>
      <c r="O43" s="32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45864.10291666667</v>
      </c>
      <c r="G44" s="61">
        <v>1.43</v>
      </c>
      <c r="H44" s="32"/>
      <c r="I44" s="62">
        <f t="shared" si="0"/>
        <v>45864.162500000006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45864.229166666672</v>
      </c>
      <c r="G45" s="61">
        <v>1.43</v>
      </c>
      <c r="H45" s="32"/>
      <c r="I45" s="62">
        <f t="shared" si="0"/>
        <v>45864.288750000007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45864.32208333334</v>
      </c>
      <c r="G46" s="32">
        <v>0.5</v>
      </c>
      <c r="H46" s="32"/>
      <c r="I46" s="62">
        <f t="shared" si="0"/>
        <v>45864.342916666676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45864.50958333334</v>
      </c>
      <c r="G47" s="61">
        <v>0.5</v>
      </c>
      <c r="H47" s="61">
        <v>0.25</v>
      </c>
      <c r="I47" s="62">
        <f t="shared" si="0"/>
        <v>45864.54083333334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45864.549166666671</v>
      </c>
      <c r="G48" s="61">
        <v>0.5</v>
      </c>
      <c r="H48" s="61">
        <v>0.25</v>
      </c>
      <c r="I48" s="62">
        <f t="shared" si="0"/>
        <v>45864.580416666671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45864.692916666674</v>
      </c>
      <c r="G49" s="61">
        <v>2</v>
      </c>
      <c r="H49" s="61">
        <v>0.25</v>
      </c>
      <c r="I49" s="62">
        <f t="shared" si="0"/>
        <v>45864.786666666674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45864.843333333338</v>
      </c>
      <c r="G50" s="61">
        <v>0.5</v>
      </c>
      <c r="H50" s="61"/>
      <c r="I50" s="62">
        <f t="shared" si="0"/>
        <v>45864.864166666674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45864.968333333338</v>
      </c>
      <c r="G51" s="61">
        <v>0.5</v>
      </c>
      <c r="H51" s="61"/>
      <c r="I51" s="62">
        <f t="shared" si="0"/>
        <v>45864.989166666674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45865.00916666667</v>
      </c>
      <c r="G52" s="61">
        <v>0.5</v>
      </c>
      <c r="H52" s="61"/>
      <c r="I52" s="62">
        <f t="shared" si="0"/>
        <v>45865.030000000006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45865.053333333337</v>
      </c>
      <c r="G53" s="61">
        <v>1</v>
      </c>
      <c r="H53" s="61"/>
      <c r="I53" s="62">
        <f t="shared" si="0"/>
        <v>45865.095000000001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45865.728333333333</v>
      </c>
      <c r="G54" s="13">
        <v>0</v>
      </c>
      <c r="H54" s="13"/>
      <c r="I54" s="25">
        <f t="shared" si="0"/>
        <v>45865.728333333333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45865.778333333335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45865.652777777781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OPTION_A</vt:lpstr>
      <vt:lpstr>OPTION_B</vt:lpstr>
      <vt:lpstr>52 Stations_12B</vt:lpstr>
      <vt:lpstr>50Stations_24B_Option1</vt:lpstr>
      <vt:lpstr>50Stations_24B_option2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Kelsey</dc:creator>
  <cp:lastModifiedBy>Vogel, Kelsey</cp:lastModifiedBy>
  <cp:lastPrinted>2024-11-17T16:07:20Z</cp:lastPrinted>
  <dcterms:created xsi:type="dcterms:W3CDTF">2024-09-04T22:05:53Z</dcterms:created>
  <dcterms:modified xsi:type="dcterms:W3CDTF">2025-06-27T17:42:10Z</dcterms:modified>
</cp:coreProperties>
</file>